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8800" windowHeight="12345"/>
  </bookViews>
  <sheets>
    <sheet name="Мероприятия" sheetId="1" r:id="rId1"/>
    <sheet name="Целевые показатели" sheetId="2" r:id="rId2"/>
    <sheet name="Иные показатели" sheetId="3" r:id="rId3"/>
  </sheets>
  <calcPr calcId="162913"/>
</workbook>
</file>

<file path=xl/calcChain.xml><?xml version="1.0" encoding="utf-8"?>
<calcChain xmlns="http://schemas.openxmlformats.org/spreadsheetml/2006/main">
  <c r="F34" i="3" l="1"/>
  <c r="G34" i="3" s="1"/>
  <c r="H6" i="2" l="1"/>
  <c r="G6" i="2"/>
  <c r="G18" i="3" l="1"/>
  <c r="G19" i="3"/>
  <c r="F19" i="3"/>
  <c r="F18" i="3"/>
  <c r="F32" i="3"/>
  <c r="E32" i="3"/>
  <c r="E25" i="3"/>
  <c r="F31" i="3" l="1"/>
  <c r="H185" i="1" l="1"/>
  <c r="G185" i="1"/>
  <c r="G182" i="1"/>
  <c r="H182" i="1" s="1"/>
  <c r="H180" i="1"/>
  <c r="G180" i="1"/>
  <c r="G179" i="1"/>
  <c r="H179" i="1" s="1"/>
  <c r="G177" i="1"/>
  <c r="H177" i="1" s="1"/>
  <c r="G175" i="1"/>
  <c r="H175" i="1" s="1"/>
  <c r="G174" i="1"/>
  <c r="H174" i="1" s="1"/>
  <c r="G172" i="1"/>
  <c r="H172" i="1" s="1"/>
  <c r="G165" i="1"/>
  <c r="H165" i="1" s="1"/>
  <c r="G162" i="1"/>
  <c r="H162" i="1" s="1"/>
  <c r="H160" i="1"/>
  <c r="G160" i="1"/>
  <c r="G157" i="1"/>
  <c r="H157" i="1" s="1"/>
  <c r="G150" i="1"/>
  <c r="H150" i="1" s="1"/>
  <c r="H147" i="1"/>
  <c r="G147" i="1"/>
  <c r="G145" i="1"/>
  <c r="H145" i="1" s="1"/>
  <c r="G142" i="1"/>
  <c r="H142" i="1" s="1"/>
  <c r="G110" i="1"/>
  <c r="H110" i="1" s="1"/>
  <c r="H107" i="1"/>
  <c r="G107" i="1"/>
  <c r="H105" i="1"/>
  <c r="G105" i="1"/>
  <c r="G102" i="1"/>
  <c r="H102" i="1" s="1"/>
  <c r="G100" i="1"/>
  <c r="H100" i="1" s="1"/>
  <c r="G99" i="1"/>
  <c r="H99" i="1" s="1"/>
  <c r="G97" i="1"/>
  <c r="H97" i="1" s="1"/>
  <c r="G95" i="1"/>
  <c r="H95" i="1" s="1"/>
  <c r="H94" i="1"/>
  <c r="G94" i="1"/>
  <c r="G92" i="1"/>
  <c r="H92" i="1" s="1"/>
  <c r="G90" i="1"/>
  <c r="G87" i="1"/>
  <c r="H75" i="1"/>
  <c r="G75" i="1"/>
  <c r="G72" i="1"/>
  <c r="H72" i="1" s="1"/>
  <c r="G65" i="1"/>
  <c r="H65" i="1" s="1"/>
  <c r="H64" i="1"/>
  <c r="G64" i="1"/>
  <c r="H62" i="1"/>
  <c r="G62" i="1"/>
  <c r="G60" i="1"/>
  <c r="H60" i="1" s="1"/>
  <c r="G59" i="1"/>
  <c r="H59" i="1" s="1"/>
  <c r="G57" i="1"/>
  <c r="H57" i="1" s="1"/>
  <c r="G55" i="1"/>
  <c r="H55" i="1" s="1"/>
  <c r="G52" i="1"/>
  <c r="H52" i="1" s="1"/>
  <c r="H45" i="1"/>
  <c r="G45" i="1"/>
  <c r="G42" i="1"/>
  <c r="H42" i="1" s="1"/>
  <c r="G35" i="1"/>
  <c r="H35" i="1" s="1"/>
  <c r="G32" i="1"/>
  <c r="H32" i="1" s="1"/>
  <c r="H30" i="1"/>
  <c r="G30" i="1"/>
  <c r="G27" i="1"/>
  <c r="H27" i="1" s="1"/>
  <c r="G20" i="1"/>
  <c r="H20" i="1" s="1"/>
  <c r="H17" i="1"/>
  <c r="G17" i="1"/>
  <c r="E175" i="1"/>
  <c r="F175" i="1"/>
  <c r="E174" i="1"/>
  <c r="F174" i="1"/>
  <c r="F172" i="1" s="1"/>
  <c r="F157" i="1"/>
  <c r="E157" i="1"/>
  <c r="F162" i="1"/>
  <c r="E162" i="1"/>
  <c r="F142" i="1"/>
  <c r="E142" i="1"/>
  <c r="F147" i="1"/>
  <c r="E147" i="1"/>
  <c r="F95" i="1"/>
  <c r="F94" i="1"/>
  <c r="F92" i="1" s="1"/>
  <c r="E95" i="1"/>
  <c r="E94" i="1"/>
  <c r="E92" i="1"/>
  <c r="D87" i="1"/>
  <c r="F60" i="1"/>
  <c r="F59" i="1"/>
  <c r="E60" i="1"/>
  <c r="E57" i="1" s="1"/>
  <c r="E59" i="1"/>
  <c r="E62" i="1"/>
  <c r="F62" i="1"/>
  <c r="D62" i="1"/>
  <c r="F65" i="1"/>
  <c r="E65" i="1"/>
  <c r="D57" i="1"/>
  <c r="D60" i="1"/>
  <c r="D59" i="1"/>
  <c r="D174" i="1" s="1"/>
  <c r="D185" i="1"/>
  <c r="D180" i="1"/>
  <c r="D179" i="1"/>
  <c r="D175" i="1"/>
  <c r="D17" i="1"/>
  <c r="D20" i="1"/>
  <c r="D162" i="1"/>
  <c r="D157" i="1" s="1"/>
  <c r="D167" i="1"/>
  <c r="D147" i="1"/>
  <c r="D142" i="1"/>
  <c r="F107" i="1"/>
  <c r="E107" i="1"/>
  <c r="D107" i="1"/>
  <c r="D102" i="1"/>
  <c r="D92" i="1"/>
  <c r="E172" i="1" l="1"/>
  <c r="F57" i="1"/>
  <c r="D172" i="1"/>
  <c r="F185" i="1" l="1"/>
  <c r="E185" i="1"/>
  <c r="D97" i="1"/>
  <c r="D72" i="1"/>
  <c r="D177" i="1" l="1"/>
  <c r="E182" i="1"/>
  <c r="F182" i="1"/>
  <c r="D52" i="1"/>
  <c r="D182" i="1" s="1"/>
  <c r="F14" i="3" l="1"/>
  <c r="G14" i="3" s="1"/>
  <c r="F12" i="3"/>
  <c r="G12" i="3" s="1"/>
  <c r="F17" i="3" l="1"/>
  <c r="G17" i="3" s="1"/>
  <c r="F6" i="3"/>
  <c r="G6" i="3" s="1"/>
  <c r="F8" i="3" l="1"/>
  <c r="G8" i="3" s="1"/>
  <c r="F10" i="3"/>
  <c r="G10" i="3" s="1"/>
  <c r="F9" i="3"/>
  <c r="G9" i="3" s="1"/>
  <c r="G5" i="2"/>
  <c r="H5" i="2" s="1"/>
  <c r="F11" i="3"/>
  <c r="G11" i="3" s="1"/>
  <c r="F15" i="3"/>
  <c r="G15" i="3" s="1"/>
  <c r="F21" i="3"/>
  <c r="G21" i="3" s="1"/>
  <c r="G170" i="1" l="1"/>
  <c r="G167" i="1"/>
  <c r="E180" i="1" l="1"/>
  <c r="F180" i="1"/>
  <c r="E179" i="1"/>
  <c r="F179" i="1"/>
  <c r="E97" i="1"/>
  <c r="F97" i="1"/>
  <c r="G32" i="3"/>
  <c r="G31" i="3"/>
  <c r="F30" i="3"/>
  <c r="G30" i="3" s="1"/>
  <c r="F29" i="3"/>
  <c r="G29" i="3" s="1"/>
  <c r="F28" i="3"/>
  <c r="G28" i="3" s="1"/>
  <c r="F27" i="3"/>
  <c r="G27" i="3" s="1"/>
  <c r="F25" i="3"/>
  <c r="G25" i="3" s="1"/>
  <c r="F24" i="3"/>
  <c r="G24" i="3" s="1"/>
  <c r="F23" i="3"/>
  <c r="G23" i="3" s="1"/>
  <c r="F177" i="1" l="1"/>
  <c r="E177" i="1"/>
</calcChain>
</file>

<file path=xl/sharedStrings.xml><?xml version="1.0" encoding="utf-8"?>
<sst xmlns="http://schemas.openxmlformats.org/spreadsheetml/2006/main" count="394" uniqueCount="140">
  <si>
    <t>Наименование</t>
  </si>
  <si>
    <t>Источники финансирования</t>
  </si>
  <si>
    <t>Ответственный (администратор или соадминистратор)</t>
  </si>
  <si>
    <t>Объем финансирования (руб.)</t>
  </si>
  <si>
    <t>Примечание (факторы, обусловившие неисполнение уточненного плана &lt;*&gt;)</t>
  </si>
  <si>
    <t>Достигнутый результат в рамках основного мероприятия (мероприятия)</t>
  </si>
  <si>
    <t>отклонение</t>
  </si>
  <si>
    <t>руб.</t>
  </si>
  <si>
    <t>%</t>
  </si>
  <si>
    <t>всего, в том числе</t>
  </si>
  <si>
    <t>за счет межбюджетных трансфертов из федерального бюджета</t>
  </si>
  <si>
    <t>за счет межбюджетных трансфертов из окружного бюджета</t>
  </si>
  <si>
    <t>за счет средств местного бюджета</t>
  </si>
  <si>
    <t>за счет других источников (расшифровать)</t>
  </si>
  <si>
    <t>Общий объем финансирования программы - всего, в том числе</t>
  </si>
  <si>
    <t>Наименование целевого показателя, ед. измер.</t>
  </si>
  <si>
    <t>Ответственный (администратор или соадминистратор</t>
  </si>
  <si>
    <t>Вид показателя (прямой/обратный)</t>
  </si>
  <si>
    <t>Результат реализации программы</t>
  </si>
  <si>
    <t>ед.</t>
  </si>
  <si>
    <t>Наименование иного показателя, ед. измер.</t>
  </si>
  <si>
    <t>2. Показатели, направленные на достижение значений (уровней) отдельных показателей оценки эффективности деятельности исполнительных органов государственной власти Ханты-Мансийского автономного округа - Югры</t>
  </si>
  <si>
    <t>3. Показатели, предусмотренные документами стратегического планирования</t>
  </si>
  <si>
    <t>№ п/п</t>
  </si>
  <si>
    <t>Основное мероприятие 1.1. Подготовка проектов нормативных правовых актов в сфере малого и среднего предпринимательства, предложений по внесению изменений и дополнений в действующие нармативные правовые акты (Целевые показатели 1, 2)</t>
  </si>
  <si>
    <t>Мероприятие 3.1.1. Организация мониторинга деятельности субъектов малого и среднего предпринимательства</t>
  </si>
  <si>
    <t>Мероприятие 3.1.2. Организация мероприятий по популяризации и пропаганде предпринимательской деятельности</t>
  </si>
  <si>
    <t>Мероприятие 3.1.3. Проведение образовательных мероприятий для субъектов малого и среднего предпринимательства</t>
  </si>
  <si>
    <t>Мероприятие 3.1.4. Реализация мероприятий, направленных на вовлечение молодежи в предпринимательскую деятельность, информационно-консультационную оддержку, популяризацию и пропаганду предпринимательской деятельности</t>
  </si>
  <si>
    <t>Мероприятие 3.1.5. Оказание информационно-консультационной поддержки</t>
  </si>
  <si>
    <t>Мероприятие 3.1.6. Развитие молодежного предпринимательства</t>
  </si>
  <si>
    <t>Основное мероприятие 4.1. Развитие бренда "Сделано в Сургуте" (Целевые показатели 1, 2)</t>
  </si>
  <si>
    <t>отдел потребительского рынка и защиты прав потребителей</t>
  </si>
  <si>
    <t>объем налоговых поступлений в бюджет муниципального образования от деятельности субъектов малого и среднего предпринимательства, млн. руб.</t>
  </si>
  <si>
    <t>оборот (товаров, работ, услуг) субъектов малого и среднего предпринимательства, млн. руб.</t>
  </si>
  <si>
    <t>прямой</t>
  </si>
  <si>
    <t>число субъектов малого и среднего предпринимательства на 10 тыс. человек населения, ед. (нарастающим итогом, на конец отчетного периода)</t>
  </si>
  <si>
    <t>среднесписочная численность работников малых и средних предприятий на конец года, тыс. чел.</t>
  </si>
  <si>
    <t>количество созданных Домов предпринимателя, ед.</t>
  </si>
  <si>
    <t xml:space="preserve">доля реализованных мероприятий портфеля проектов («Малое и среднее предпринимательство и поддержка индивидуальной предпринимательской инициативы» (муниципальная составляющая)) от общего числа запланированных к реализации, % </t>
  </si>
  <si>
    <t>ведение мониторинга налогового законодательства, да</t>
  </si>
  <si>
    <t>да</t>
  </si>
  <si>
    <t>доля предоставленных сертификатов на право использования логотипа «Сделано в Сургуте», от общего количества заявлений, соответствующих установленным требованиям, %</t>
  </si>
  <si>
    <t>количество организованных мероприятий (городской конкурс «Предприниматель года»), ед.</t>
  </si>
  <si>
    <t>количество малых и средних предприятий (юридических лиц) на конец года, ед.</t>
  </si>
  <si>
    <t>количество предпринимателей без образования юридического лица (индивидуальных предпринимателей) на конец года, чел.</t>
  </si>
  <si>
    <t xml:space="preserve">Количество субъектов малого и среднего предпринимательства - получателей поддержки, ед. </t>
  </si>
  <si>
    <t>в том числе:</t>
  </si>
  <si>
    <t>финансовой поддержки, ед.</t>
  </si>
  <si>
    <t>информационно-консультационной поддержки, ед.</t>
  </si>
  <si>
    <t>образовательной поддержки, ед.</t>
  </si>
  <si>
    <t>имущественной поддержки, ед.</t>
  </si>
  <si>
    <t>Количество организованных мероприятий, направленных на вовлечение в предпринимательскую деятельность, пропаганду и популяризацию предпринимательства, ед.</t>
  </si>
  <si>
    <t>количество участников мероприятий,  направленных на вовлечение в предпринимательскую деятельность, пропаганду и популяризацию предпринимательства, чел.</t>
  </si>
  <si>
    <t>2.1. численность занятых в сфере малого и среднего предпринимательства, включая индивидуальных предпринимателей, 
тыс. человек</t>
  </si>
  <si>
    <t>Перевыполнение показателя связано с повышением интереса жителей города к предпринимательской деятельности</t>
  </si>
  <si>
    <t>Перевыполнение показателя связано с повышением интереса жителей города к предпринимательской деятельности, увеличением финансирования муниципальной программы, что повлекло за собой увеличение количества проведенных консультаций по вопросу предоставления финансовой поддержки субъектам малого и среднего предпринимательства</t>
  </si>
  <si>
    <t>Основное мероприятие 2.1. Размещение информации, посвященной предпринимательству на официальном портале Администрации города и на инвестиционном портале города (Целевые показатели 1, 2)</t>
  </si>
  <si>
    <t xml:space="preserve">
</t>
  </si>
  <si>
    <t>4. Показатели портфелей проектов, проектов автономного округа, направленные на реализацию национальных проектов (программ) Российской Федерации</t>
  </si>
  <si>
    <t>5. Показатели, на достижение которых оказывает влияние предоставляемая льгота, установленная в качестве мер муниципальной поддержки (налоговый расход)</t>
  </si>
  <si>
    <t>6. Прочие показатели</t>
  </si>
  <si>
    <t>управление инвестиций, развития предпринимательства и туризма</t>
  </si>
  <si>
    <t>департамент имущественных и земельных отношений</t>
  </si>
  <si>
    <t>управление инвестиций, развития предпринимательства и туризма, департамент имущественных и земельных отношений</t>
  </si>
  <si>
    <t>Основное мероприятие 3.1. 
«Популяризация предпринимательства»
(1, 2)</t>
  </si>
  <si>
    <t>Мероприятие 3.1.7. Подготовка и оформление выставочной экспозиции от города Сургута в выставке-форуме "Товары земли Югорской"</t>
  </si>
  <si>
    <t>Основное мероприятие 3.2. 
Региональный проект "Акселерация субъектов малого и среднего предпринимательства" (Целевые показатели 1, 2)</t>
  </si>
  <si>
    <t>Основное мероприятие 3.3. 
Региональный проект "Создание условий для легкого старта и комфортного ведения бизнеса" (Целевые показатели 1, 2)</t>
  </si>
  <si>
    <t xml:space="preserve">Мероприятие 3.3.1. 
Финансовая поддержка субъектов малого и среднего предпринимательства, осуществляющих социально значимые (приоритетные) виды деятельности и (или) деятельность в сфере социального предпринимательства, в виде возмещения части затрат, связанных с началом предпринимательской деятельности </t>
  </si>
  <si>
    <t>Мероприятие 3.3.2. 
Финансовая поддержка субъектов малого и среднего предпринимательства в виде финансового обеспечения затрат начинающим предпринимателям 
в производственной сфере</t>
  </si>
  <si>
    <t>Основное мероприятие 3.4. 
Финансовая поддержка физических лиц, не являющихся индивидуальными предпринимателями и применяющих специальный налоговый режим "Налог на профессиональный доход" (Целевые показатели 1, 2)</t>
  </si>
  <si>
    <t>Основное мероприятие 3.6. Имущественная поддержка (Целевые показатели 1, 2)</t>
  </si>
  <si>
    <t>Мероприятие 3.6.1. Оказание имущественной поддержки в виде передачи во временное владение и (или) пользование муниципального имущества на возмездной основе, а также нальготных условиях  путем применения имущественных льгот</t>
  </si>
  <si>
    <t>Мероприятие 3.6.2. 
Оказание имущественной поддержки  в виде передачи во временное владение и (или) пользование муниципального имущества на безвозмездной основе</t>
  </si>
  <si>
    <t>Основное мероприятие 3.7. 
Внесение сведений в Единый субъектов малого и среднего предпринимательства – получателей  поддержки
(Целевые показатели 1, 2)</t>
  </si>
  <si>
    <t>Основное мероприятие 3.8.
Создание Дома предпринимателя (Целевые показатели 1, 2)</t>
  </si>
  <si>
    <t>Основное мероприятие 5.1. 
"Создание условий для развития туризма"  (Целевые показатели 1, 2)</t>
  </si>
  <si>
    <t>Мероприятие 5.1.1. Организация участия в туристском форуме «ЮграТур»</t>
  </si>
  <si>
    <t>Объем финансирования администратора  – управления инвестиций, развития предпринимательства и туризма</t>
  </si>
  <si>
    <t>Объем финансирования содминистратора  – отдела потребительского рынка и защиты прав потребителей</t>
  </si>
  <si>
    <t>количество субсидий, предоставленных субъектам малого и среднего предпринимательства, физическим лицам, не являющимся индивидуальными предпринимателями и применяющим специальный налоговый режим "Налог на профессиональный доход", ед.</t>
  </si>
  <si>
    <t>численность занятых в сфере малого и среднего предпринимательства, включая индивидуальных предпринимателей, 
тыс. человек</t>
  </si>
  <si>
    <t>Количество налоговых преференций, установленных решениями Думы города о местных налогах для субъектов малого и среднего предпринимательства, ед. (ежегодно)</t>
  </si>
  <si>
    <t>Подготовка и оформление выставочной экспозиции от города Сургута в выставке-форуме "Товары земли Югорской"</t>
  </si>
  <si>
    <t>Участие в в туристском форуме «ЮграТур»</t>
  </si>
  <si>
    <t>Изготовление рекламно-информационной продукции о туристской привлекательности города Сургута</t>
  </si>
  <si>
    <t>Сведения о предоставленных субсидиях вносятся в Единый реестр субъектов малого и среднего предпринимательства - получателей поддержки в установленный законодательством срок.</t>
  </si>
  <si>
    <t>По данному направлению выплачена 1 субсидия субъекту малого и среднего предпринимательства</t>
  </si>
  <si>
    <t>По данному направлению выплачено 7 субсидий субъектам малого и среднего предпринимательства</t>
  </si>
  <si>
    <t>администратор - управление инвестиций, развития предпринимательства и туризма</t>
  </si>
  <si>
    <t>соадминистратор - отдел потребительского рынка и защиты прав потребителей</t>
  </si>
  <si>
    <t>соадминистратор - департамент имущественных и земельных отношений</t>
  </si>
  <si>
    <t xml:space="preserve">Годовой отчет
об исполнении муниципальной программы "Развитие малого и среднего предпринимательства в городе Сургуте на период до 2030 года"
на 01 января 2023 года
</t>
  </si>
  <si>
    <t>2. Сведения об исполнении целевых показателей муниципальной программы за 2022 год.</t>
  </si>
  <si>
    <t>Примечание (факторы, обусловившие неисполнение показателей, влияние налоговой льготы на исполнение показателя)</t>
  </si>
  <si>
    <t>3. Сведения об исполнении иных показателей муниципальной программы за 2022 год</t>
  </si>
  <si>
    <t>утвержденный план на 01.01.2023</t>
  </si>
  <si>
    <t>факт за 2022 год</t>
  </si>
  <si>
    <t>уточненный план на 01.01.2023</t>
  </si>
  <si>
    <t>1. Сведения об исполнении программных мероприятий, объеме финансирования муниципальной программы за 2022 год.</t>
  </si>
  <si>
    <t>Доля сданных в аренду субъектам малого и среднего предпринимательства и организациям, образующим инфраструктуру поддержки субъектов малого и среднего предпринимательства, объектов недвижимого имущества, включенных в перечень муниципального имущества, предназначенного для поддержки субъектов малого и среднего предпринимательства и самозанятых граждан, в общем количестве объектов недвижимого имущества, включенных в указанные перечни, %</t>
  </si>
  <si>
    <t>Увеличение количества объектов имущества в перечне муниципального имущества, предназначенного для поддержки субъектов малого и среднего предпринимательства и самозанятых граждан, %</t>
  </si>
  <si>
    <t>Количество проведенных на территории города Сургута ярмарок в рамках проекта "Сделано в Сургуте"</t>
  </si>
  <si>
    <t>Мероприятие 3.2.2. 
Финансовая поддержка субъектов малого и среднего предпринимательства, осуществляющих социально значимые (приоритетные) виды деятельности в виде возмещения части затрат: - по обязательной и добровольной сертификации (декларированию) продукции (в том числе продовольственного сырья) местных товаропроизводителей, - на развитие товаропроводящей сети по реализации ремесленных товаров (фирменных магазинов ремесленной продукции, магазинов-мастерских по производству и сбыту продукции и изделий народных художественных промыслов и ремесел, торговых объектов (киоски, торговые павильоны, лотки, палатки), - на приобретение сырья, расходных материалов и инструментов, необходимых для производства продукции и изделий народных художественных промыслов и ремесел, - по предоставленным консалтинговым услугам, - связанных с прохождением курсов повышения квалификации - по договорам коммерческой концессии (субконцессии), лицензионным (сублицензионным) договорам, а также связанных с разработкой и (или) регистрацией собственной франшизы, - связанных с продвижением товаров собственного производства, выполняемых работ, оказываемых услуг, - экспортных затрат, - связанных с участием в выставочно-ярмарочных мероприятиях</t>
  </si>
  <si>
    <t>Мероприятие 3.2.3. 
Финансовая поддержка субъектов малого и среднего предпринимательства, осуществляющих деятельность в сфере социального предпринимательства, в виде возмещения части затрат:
- на аренду нежилых помещений,
- на оплату коммунальных услуг нежилых помещений,
- по приобретению оборудования (основных средств) и лицензионных программных продуктов,
- связанных с созданием и (или) развитием центров (групп) времяпрепровождения детей, в том числе кратковременного пребывания детей, и (или) дошкольных образовательных центров,
- на реализацию программ по энергосбережению, включая затраты на приобретение и внедрение инновационных технологий, оборудования и материалов, проведение на объектах энергетических обследований,
- связанных со специальной оценкой условий труда,
- по предоставленным консалтинговым услугам,
- связанных с прохождением курсов повышения квалификации,
- связанных с участием в выставочно - ярмарочных мероприятиях,
- по договорам коммерческой концессии (субконцессии), лицензионным (сублицензионным) договорам, а также связанных с разработкой и (или) регистрацией собственной франшизы,
- связанных с продвижением товаров собственного производства, выполняемых работ, оказываемых услуг</t>
  </si>
  <si>
    <t>Мероприятие 3.2.4. 
Создание условий для развития субъектов малого и среднего предпринимательства (предоставление финансовой поддержки субъектам малого и среднего предпринимательства на создание коворкинг-центров, в виде возмещения части затрат на оборудование рабочих мест для субъектов малого и среднего предпринимательства и помещений для проведения совещаний (конференций)</t>
  </si>
  <si>
    <t>Мероприятие 3.2.1. 
Финансовая поддержка субъектов малого и среднего предпринимательства, осуществляющих социально значимые (приоритетные) виды деятельности, в виде возмещения части затрат: - на аренду нежилых помещений, - по приобретению оборудования (основных средств) и лицензионных программных продуктов, - на оплату коммунальных услуг нежилых помещений</t>
  </si>
  <si>
    <t>Мероприятие 3.2.5. 
Развитие инновационного и молодежного предпринимательства, в виде предоставления субсидий на финансовое обеспечение затрат, связанных с созданием и (или) обеспечением деятельности центров молодежного инновационного творчества</t>
  </si>
  <si>
    <t>Мероприятие 3.2.6. 
Развитие инновационного и молодежного предпринимательства, в виде возмещения части затрат инновационным компаниям, деятельность которых заключается в практическом применении (внедрении) результатов интеллектуальной деятельности на территории муниципального образования автономного округа</t>
  </si>
  <si>
    <t>Основное мероприятие 3.5. 
Предоставление неотложных мер поддержки субъектам малого и среднего предпринимательства, осуществляющим деятельность в отраслях, пострадавших от распространения новой коронавирусной инфекции в виде возмещения части затрат: - на аренду (субаренду) нежилых помещений, - на коммунальные услуги (Целевые показатели 1, 2)</t>
  </si>
  <si>
    <t>Основное мероприятие 4.1.1. 
Оказание услуг по изготовлению брендированной продукции в рамках проекта "Сделано в Сургуте"</t>
  </si>
  <si>
    <t>Основное мероприятие 4.1.2. 
Оказание услуг по организации 5 (пяти) ярмарок на территории города Сургута в рамках проекта "Сделано в Сургуте"</t>
  </si>
  <si>
    <t>Мероприятие 5.1.2. 
Продвижение туристических продуктов на территории муниципального образования для жителей и гостей</t>
  </si>
  <si>
    <t>В течение года подготовлено 6 постановлений Администрации города о внесении изменений в постановление Администрации города от 15.12.20115 № 8741 "Об утверждении муниципальной программы "Развитие малого и среднего предпринимательства в городе Сургуте на период до 2030 года", 7 проектов постановлений Администрации города с целью актуализации порядков предоставления субсидий субъектам малого и среднего предпринимательства, а также физическим лицам, не являющимся индивидуальными предпринимателями и применяющим специальный налоговый режим "Налог на профессиональный доход"</t>
  </si>
  <si>
    <t>В течение года на постоянной основе информация для предпринимателей размещалась на официальном портале Администрации города в соответствующем разделе, на инвестиционном портале города, в Telegram-канале для предпринимателей "Инвестируй в Сургут".</t>
  </si>
  <si>
    <t>В 2022 году на постоянной основе проводились мероприятия, направленные на вовлечение молодежи в предпринимательскую деятельность, информационно-консультационную поддержку, популяризацию и пропаганду предпринимательской деятельности (в пределах текущего финансирования), в том числе совместно с организациями, образующими инфраструктуру поддержки субъектов малого и среднего предпринимательства. 
Также проведены совместные вебинары для субъектов малого и среднего предпринимательства с ИФНС России по г. Сургуту, в том числе по вопросам применения специальных налоговых режимов, налогообложения субсидий, полученных в рамках действующей муниципальной программы. В вышеуказанных мероприятий участие приняли более 1500 предпринимателей, самозанятых граждан и лиц, планирующих начать свое дело.</t>
  </si>
  <si>
    <t>Мониторинг деятельности субъектов малого и среднего предпринимательства проводится администратором муниципальной программы на постоянной основе в целях формирования итогов социально-экономического развития города. Также в 2022 году МКУ "Наш город" проведено социологическое исследование в целях проведения анализа социально-экономических показателей субъектов малого и среднего предпринимательства, выявления мнения предпринимательского сообщества о благополучных/неблагополучных условиях ведения предпринимательской деятельности, оценки предпринимательским сообществом инвестиционного климата на территории города.</t>
  </si>
  <si>
    <t>Проведен ежегодный городской конкурс «Предприниматель года», образовательный курс «Основы ведения предпринимательской деятельности». Участниками конкурса стали 63 предпринимателя, торжественная церемония объявления победителей состоялась 07.06.2022, победителем конкурса стал индивидуальный предприниматель Соловьева Алена Анатольевна.</t>
  </si>
  <si>
    <t xml:space="preserve">На постоянной основе в 2022 году проводились консультации для предпринимателей, а также лиц, планирующих начать свое дело, в том числе в формате вебинаров на площадке Skype для бизнеса. </t>
  </si>
  <si>
    <t>В рамках реализации регионального проекта выплачена 251 субсидия субъектам малого и среднего предпринимательства</t>
  </si>
  <si>
    <t>По данному направлению выплачено 142 субсидии субъектам малого и среднего предпринимательства</t>
  </si>
  <si>
    <t>По данному направлению выплачено 109 субсидий субъектам малого и среднего предпринимательства</t>
  </si>
  <si>
    <t>В рамках реализации регионального проекта выплачено 8 субсидий субъектам малого и среднего предпринимательства</t>
  </si>
  <si>
    <t>По данному направлению выплачено 5 субсидий субъектам малого и среднего предпринимательства</t>
  </si>
  <si>
    <t xml:space="preserve">В ноябре 2022 был проведен образовательный курс для предпринимателей «Основы ведения предпринимательской деятельности». Образовательный курс объединил начинающих и действующих предпринимателей, занятых в производственной сфере. В рамках курса проведена серия мастер-классов и тренингов, посвященных оценке бизнес-идей.  На протяжении пяти занятий обучающиеся разработали программу развития, которая поможет им скорректировать деятельность предприятия с учетом общей рыночной ситуации.
Участие в образовательном курсе приняли 26 предпринимателей. По итогу прохождения курса все участники получили сертификаты.
 Цель проведения курса состит в том, чтобы дать знания и инструменты по написанию бизнес-плана для запуска бизнеса или внедрения нового направления бизнеса. </t>
  </si>
  <si>
    <t xml:space="preserve">На постоянной основе в 2022 году проводились консультации для предпринимателей, в том числе в формате вебинаров на площадке Skype для бизнеса. В августе 2022 года с  целью улучшения инструментов коммуникации с субъектами малого и среднего предпринимательства  и повышения качества информирования в Telegram канале "Инвестируй в Сургут" разработан и запущен чат-бот. Чат-бот осуществляет навигацию пользователей канала по действующим федеральным ,  региональным и муниципальным  мерам поддержки, а также позволяет ознакомиться с информацией о предстоящих бизнес-мероприятиях.  </t>
  </si>
  <si>
    <t xml:space="preserve">Администрацией города в целях создания единой открытой площадки коммуникаций внутри предпринимательского сообщества, а также между сообществом и различными организациями инфраструктуры поддержки, в том числе структурами Администрации города реализуется проект «Дом предпринимателя». На сегодняшний день в рамках проекта на постоянной основе проводятся:
1. Консультирование представителей предпринимательского сообщества о существующих формах поддержки;
2. Деловые мероприятия, встречи, «круглые столы» по актуальным вопросам при участии структурных подразделений Администрации города, организаций инфраструктуры поддержки предпринимательства, контролирующих органов и иных.
В рамках развития данного проекта по решению экспертного совета по развития СО НКО  на безвозмездной основе Региональной ассоциации некоммерческих организаций ХМАО-Югры передано здание общей площадью 904 кв.м., в котором осуществляет деятельность «Дома социального предпринимательства», на базе которого запланированы к проведению в том числе информационно-консультационные мероприятия для всех категорий предпринимателей и некоммерческих организаций. 
</t>
  </si>
  <si>
    <t xml:space="preserve">В период с 11 по 12 ноября в г. Ханты-Мансийске состоялся ежегодный туристский форум "ЮграТур", муниципальным образованием был представлен стенд, на котором были презентованы туры выходного дня, а также туристский потенциал города.    </t>
  </si>
  <si>
    <t>В рамках мероприятий по продвижению туристского потенциала территории между муниципальным образованием и картографическим онлайн-сервисом 2-ГИС было заключено соглашение об информационном взаимодействии, в результате подписанного безвозмездного соглашения в сервисах 2-ГИС появился специализированный раздел "Туристические места", отображающий информацию о действующих туристских маршрутах города, достопримечательностях, кафе и ресторанах. В дальнейшем разделы данного сервиса будут дополняться фотоматериалами и новыми маршрутами.</t>
  </si>
  <si>
    <t>Количество предоставленных субсидий больше запланированного количества в силу того, что не всеми предпринимателями заявлен максимальный размер субсидии, предусмотренный порядками предоставления субсидий, утвержденными постановлениями Администрации города от 15.06.2018 № 4437, от 30.11.2018 № 9146, от 22.09.2021 № 8354.</t>
  </si>
  <si>
    <t>Недостижение показателя в первую очередь связано с активной работой налоговой инспекции в рамках федерального закона от 08.08.2001 № 129-ФЗ «О государственной регистрации юридических лиц и индивидуальных предпринимателей» по исключению недействующих юридических лиц и индивидуальных предпринимателей. Всего в 2022 году по решению налогового органа были сняты с учета 226 юридических лиц. Кроме того, наблюдается существенное увеличение количества индивидуальных предпринимателей.</t>
  </si>
  <si>
    <t>Перевыполнение показателя связано с повышением интереса жителей города к предпринимательской деятельности, увеличением финансирования муниципальной программы.</t>
  </si>
  <si>
    <t>Количество получателей поддержки больше запланированного количества в силу того, что не всеми предпринимателями заявлен максимальный размер субсидии, предусмотренный порядками предоставления субсидий, утвержденными постановлениями Администрации города от 15.06.2018 № 4437, от 30.11.2018 № 9146, от 22.09.2021 № 8354, а также существенным увеличением финансирования мероприятий муниципальной программы.</t>
  </si>
  <si>
    <t>Рост значения показателя обусловлен заключением новых договоров аренды муниципального имущества в соответствии 
с перечнем, утвержденным постановлением Администрации города от 05.05.2009 № 1594 (в 2022 году внесены 3 изменения: 
от 07.02.2022 № 926, от 27.04.2022 № 3369, от 01.11.2022 № 8625, от 23.12.2022 № 10676)</t>
  </si>
  <si>
    <t>Рост значения данного показателя связан в первую очередь с резким ростом количества самозанятых граждан в связи с низкой налоговой нагрузкой при применении специального налогового режима "Налог на профессиональный доход".</t>
  </si>
  <si>
    <t>09-11.12.2022 местные товаропроизводители города Сургута приняли участие на XXV юбилейной выставке-ярмарке «Товары земли Югорской» в г. Ханты-Мансийск.
Порядка 200 предприятий Югры стали участниками выставки-ярмарки, товары которых посетители смогли попробовать и приобрести. 
Город Сургут на XXV юбилейной выставке представили более 20 предпринимателей: «Сургутский хлебозавод», мясокомбинат «Сургутский», «Обская кузница», мастерская мяса «ЭкоСургут», «Пироговая компания» и другие.
Губернатор ХМАО-Югры Наталья Владимировна Комарова ознакомилась с сургутскими компаниями и высоко оценила результаты их деятельности в ходе рабочего визита на выставку-ярмарку окружных товаропроизводителей «Товары Земли Югорский».
09-11.12.2022 в окружном конкурсе «Лучшие вкусы Югры», проходящем в рамках выставки-ярмарки «Товары земли Югорской» город Сургут побил все рекорды по количеству наград. Сургутские предприниматели взяли сразу 10 призовых мест. 
Победителями по итогам Экспертной оценки стали 5 сургутских предпринимателей, дополнительный бонус 5 сургутским производителям принесла победа в «Народном голосовании», в котором за продукцию сургутян проголосовало большинство посетителей выставки. 
10.12.2022 в рамках юбилейной XXV выставки-ярмарки «Товары земли Югорской» состоялась торжественная церемония награждения победителей окружных конкурсов «Лучший товар Югры-2022» и «Лидер бизнеса Югры-2022». В 2022 году участие в конкурсах приняли свыше 170 предпринимателей, 119 товаров и услуг подтвердили качество и получили знак «Лучший товар Югры-2022». Победителями конкурса стали 5 местных товаропроизводителей г. Сургута.</t>
  </si>
  <si>
    <t xml:space="preserve">В 2022 году в целях продвижения товаров местных товаропроизводителей были организованы и проведены различные мероприятия:
- 2 рабочие встречи (с участниками проекта; производителями упакованной воды);
- 7 вебинаров, видеоконференций, прямых линий с Губернатором ХМАО-Югры Комаровой Н.В., а также заседаний общественных советов и межведомственной рабочей группы «Центр новой индустриализации Югры»;
- 3 дегустации продукции местных товаропроизводителей;
- 4 визита средств массовой информации на предприятия местных товаропроизводителей в рамках процесса импортозамещения и расширения производства в условиях неблагоприятных внешнеэкономических и внешнеполитических факторов, вызванных недружественными действиями иностранных государств и иностранных организаций;
- 3 визита Губернатора ХМАО-Югры Комаровой Н.В. и Главы города Сургута А.С. Филатова на предприятия сургутских производителей;
- участники городского проекта приняли участие в сборе гуманитарной помощи для эвакуированных жителей Луганска и Донецка;
- в целях продвижения и популяризации продукции местных товаропроизводителей на территории города Сургута установлены баннеры с социальной рекламой «Выбирай местное» (4 шт.) о сургутских товаропроизводителях;
- продукция сургутских товаропроизводителей успешно представлена на гастрономическом фестивале «Вкусы России 2022» на площадках «Московских сезонов», в Парке Горького (Организатор фестиваля - Минсельхоз России при поддержке Правительства Москвы), а также в выставке «АГРОРУСЬ», которая прошла в Санкт-Петербурге; 
- на территории города Сургута открылись два «Фермерских островка», реализующих продукцию югорских товаропроизводителей (ТЦ «Борисовский» (ТС «Пятерочка») и ТРЦ «Союз» (ТС «Перекресток»).
Сургутские товаропроизводители и их продукция регулярно становятся победителями различных конкурсов от муниципального до Всероссийского и международного уровней.
</t>
  </si>
  <si>
    <t>В течение 2022 года на территории города Сургута было проведено 5 ярмарок в рамках проекта «Сделано в Сургуте».</t>
  </si>
  <si>
    <t>Перевыполнение показателя связано в том числе с резким увеличением индекса потребительских цен в 2022 году, а, соответственно увеличением оборота товаров (работ, услуг) субъектов малого и среднего предпринимательства. Так, на 8 % превысили плановые значения поступления по налогу, взимаемому в связи с применением упрощенной системы налогообложения.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</si>
</sst>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7" x14ac:knownFonts="1">
    <font>
      <sz val="11"/>
      <color theme="1"/>
      <name val="Calibri"/>
      <family val="2"/>
      <scheme val="minor"/>
    </font>
    <font>
      <sz val="12"/>
      <color theme="1"/>
      <name val="Times New Roman"/>
      <family val="1"/>
      <charset val="204"/>
    </font>
    <font>
      <sz val="10"/>
      <name val="Times New Roman"/>
      <family val="1"/>
      <charset val="204"/>
    </font>
    <font>
      <sz val="12"/>
      <name val="Times New Roman"/>
      <family val="1"/>
      <charset val="204"/>
    </font>
    <font>
      <sz val="11"/>
      <name val="Times New Roman"/>
      <family val="1"/>
      <charset val="204"/>
    </font>
    <font>
      <sz val="12"/>
      <color theme="1"/>
      <name val="Calibri"/>
      <family val="2"/>
      <scheme val="minor"/>
    </font>
    <font>
      <sz val="11"/>
      <name val="Calibri"/>
      <family val="2"/>
      <scheme val="minor"/>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s>
  <cellStyleXfs count="1">
    <xf numFmtId="0" fontId="0" fillId="0" borderId="0"/>
  </cellStyleXfs>
  <cellXfs count="64">
    <xf numFmtId="0" fontId="0" fillId="0" borderId="0" xfId="0"/>
    <xf numFmtId="0" fontId="1" fillId="0" borderId="0" xfId="0" applyFont="1"/>
    <xf numFmtId="0" fontId="1" fillId="0" borderId="1" xfId="0" applyFont="1" applyBorder="1" applyAlignment="1">
      <alignment horizontal="center" vertical="center" wrapText="1"/>
    </xf>
    <xf numFmtId="0" fontId="1" fillId="0" borderId="1" xfId="0" applyFont="1" applyBorder="1" applyAlignment="1">
      <alignment vertical="center" wrapText="1"/>
    </xf>
    <xf numFmtId="4" fontId="1" fillId="0" borderId="0" xfId="0" applyNumberFormat="1" applyFont="1"/>
    <xf numFmtId="4" fontId="3" fillId="0" borderId="1" xfId="0" applyNumberFormat="1" applyFont="1" applyFill="1" applyBorder="1" applyAlignment="1">
      <alignment horizontal="center" vertical="top" wrapText="1"/>
    </xf>
    <xf numFmtId="0" fontId="1" fillId="0" borderId="0" xfId="0" applyFont="1" applyBorder="1" applyAlignment="1">
      <alignment vertical="center" wrapText="1"/>
    </xf>
    <xf numFmtId="2" fontId="1" fillId="0" borderId="1" xfId="0" applyNumberFormat="1" applyFont="1" applyBorder="1" applyAlignment="1">
      <alignment vertical="center" wrapText="1"/>
    </xf>
    <xf numFmtId="4" fontId="4" fillId="0" borderId="0" xfId="0" applyNumberFormat="1" applyFont="1" applyFill="1" applyBorder="1" applyAlignment="1">
      <alignment horizontal="left" vertical="top" wrapText="1"/>
    </xf>
    <xf numFmtId="3" fontId="2" fillId="0" borderId="0" xfId="0" applyNumberFormat="1" applyFont="1" applyFill="1" applyBorder="1" applyAlignment="1">
      <alignment horizontal="center" vertical="top" wrapText="1"/>
    </xf>
    <xf numFmtId="0" fontId="1" fillId="0" borderId="1" xfId="0" applyFont="1" applyBorder="1"/>
    <xf numFmtId="0" fontId="1" fillId="0" borderId="1" xfId="0" applyFont="1" applyFill="1" applyBorder="1" applyAlignment="1">
      <alignment horizontal="center" vertical="top" wrapText="1"/>
    </xf>
    <xf numFmtId="2" fontId="1" fillId="0" borderId="1" xfId="0" applyNumberFormat="1" applyFont="1" applyFill="1" applyBorder="1" applyAlignment="1">
      <alignment horizontal="center" vertical="top" wrapText="1"/>
    </xf>
    <xf numFmtId="4" fontId="3" fillId="0" borderId="1" xfId="0" applyNumberFormat="1" applyFont="1" applyFill="1" applyBorder="1" applyAlignment="1">
      <alignment horizontal="left" vertical="top" wrapText="1"/>
    </xf>
    <xf numFmtId="4" fontId="3" fillId="0" borderId="1" xfId="0" applyNumberFormat="1" applyFont="1" applyFill="1" applyBorder="1" applyAlignment="1">
      <alignment horizontal="center" vertical="top"/>
    </xf>
    <xf numFmtId="3" fontId="3" fillId="0" borderId="1" xfId="0" applyNumberFormat="1" applyFont="1" applyFill="1" applyBorder="1" applyAlignment="1">
      <alignment horizontal="center" vertical="top" wrapText="1"/>
    </xf>
    <xf numFmtId="0" fontId="3" fillId="0" borderId="1" xfId="0" applyFont="1" applyFill="1" applyBorder="1" applyAlignment="1">
      <alignment horizontal="left" vertical="top" wrapText="1"/>
    </xf>
    <xf numFmtId="0" fontId="1" fillId="0" borderId="1" xfId="0" applyFont="1" applyBorder="1" applyAlignment="1">
      <alignment vertical="center" wrapText="1"/>
    </xf>
    <xf numFmtId="164" fontId="3" fillId="0" borderId="1" xfId="0" applyNumberFormat="1" applyFont="1" applyFill="1" applyBorder="1" applyAlignment="1">
      <alignment horizontal="center" vertical="top" wrapText="1"/>
    </xf>
    <xf numFmtId="0" fontId="1" fillId="0" borderId="1" xfId="0" applyFont="1" applyBorder="1" applyAlignment="1">
      <alignment vertical="center" wrapText="1"/>
    </xf>
    <xf numFmtId="0" fontId="1" fillId="0" borderId="1" xfId="0" applyFont="1" applyBorder="1" applyAlignment="1">
      <alignment horizontal="center" vertical="center" wrapText="1"/>
    </xf>
    <xf numFmtId="0" fontId="1" fillId="0" borderId="1" xfId="0" applyFont="1" applyBorder="1" applyAlignment="1">
      <alignment horizontal="left" vertical="top" wrapText="1"/>
    </xf>
    <xf numFmtId="0" fontId="5" fillId="0" borderId="1" xfId="0" applyFont="1" applyBorder="1"/>
    <xf numFmtId="0" fontId="5" fillId="0" borderId="0" xfId="0" applyFont="1"/>
    <xf numFmtId="0" fontId="1" fillId="0" borderId="1" xfId="0" applyFont="1" applyBorder="1" applyAlignment="1">
      <alignment vertical="center" wrapText="1"/>
    </xf>
    <xf numFmtId="4" fontId="3" fillId="0" borderId="5" xfId="0" applyNumberFormat="1" applyFont="1" applyFill="1" applyBorder="1" applyAlignment="1">
      <alignment horizontal="center" vertical="top" wrapText="1"/>
    </xf>
    <xf numFmtId="4" fontId="1" fillId="0" borderId="1" xfId="0" applyNumberFormat="1" applyFont="1" applyBorder="1" applyAlignment="1">
      <alignment vertical="center" wrapText="1"/>
    </xf>
    <xf numFmtId="0" fontId="1" fillId="0" borderId="1" xfId="0" applyFont="1" applyBorder="1" applyAlignment="1">
      <alignment vertical="center" wrapText="1"/>
    </xf>
    <xf numFmtId="0" fontId="1" fillId="0" borderId="1" xfId="0" applyFont="1" applyBorder="1" applyAlignment="1">
      <alignment vertical="center" wrapText="1"/>
    </xf>
    <xf numFmtId="4" fontId="3" fillId="0" borderId="1" xfId="0" applyNumberFormat="1" applyFont="1" applyFill="1" applyBorder="1" applyAlignment="1">
      <alignment horizontal="center" vertical="top" wrapText="1"/>
    </xf>
    <xf numFmtId="0" fontId="1" fillId="0" borderId="1" xfId="0" applyFont="1" applyFill="1" applyBorder="1" applyAlignment="1">
      <alignment vertical="center" wrapText="1"/>
    </xf>
    <xf numFmtId="0" fontId="1" fillId="0" borderId="1" xfId="0" applyFont="1" applyBorder="1" applyAlignment="1">
      <alignment vertical="center" wrapText="1"/>
    </xf>
    <xf numFmtId="0" fontId="1" fillId="0" borderId="1" xfId="0" applyFont="1" applyBorder="1" applyAlignment="1">
      <alignment horizontal="center" vertical="center" wrapText="1"/>
    </xf>
    <xf numFmtId="0" fontId="5" fillId="0" borderId="0" xfId="0" applyFont="1" applyFill="1"/>
    <xf numFmtId="0" fontId="1" fillId="0" borderId="3" xfId="0" applyFont="1" applyBorder="1" applyAlignment="1">
      <alignment vertical="center" wrapText="1"/>
    </xf>
    <xf numFmtId="0" fontId="0" fillId="0" borderId="4" xfId="0" applyBorder="1" applyAlignment="1">
      <alignment vertical="center" wrapText="1"/>
    </xf>
    <xf numFmtId="0" fontId="0" fillId="0" borderId="2" xfId="0" applyBorder="1" applyAlignment="1">
      <alignment vertical="center" wrapText="1"/>
    </xf>
    <xf numFmtId="0" fontId="1" fillId="0" borderId="3" xfId="0" applyFont="1" applyFill="1" applyBorder="1" applyAlignment="1">
      <alignment vertical="center" wrapText="1"/>
    </xf>
    <xf numFmtId="0" fontId="0" fillId="0" borderId="4" xfId="0" applyFill="1" applyBorder="1" applyAlignment="1">
      <alignment vertical="center" wrapText="1"/>
    </xf>
    <xf numFmtId="0" fontId="0" fillId="0" borderId="2" xfId="0" applyFill="1" applyBorder="1" applyAlignment="1">
      <alignment vertical="center" wrapText="1"/>
    </xf>
    <xf numFmtId="0" fontId="3" fillId="0" borderId="3" xfId="0" applyFont="1" applyFill="1" applyBorder="1" applyAlignment="1">
      <alignment vertical="center" wrapText="1"/>
    </xf>
    <xf numFmtId="0" fontId="6" fillId="0" borderId="4" xfId="0" applyFont="1" applyFill="1" applyBorder="1" applyAlignment="1">
      <alignment vertical="center" wrapText="1"/>
    </xf>
    <xf numFmtId="0" fontId="6" fillId="0" borderId="2" xfId="0" applyFont="1" applyFill="1" applyBorder="1" applyAlignment="1">
      <alignment vertical="center" wrapText="1"/>
    </xf>
    <xf numFmtId="0" fontId="1" fillId="0" borderId="4" xfId="0" applyFont="1" applyFill="1" applyBorder="1" applyAlignment="1">
      <alignment vertical="center" wrapText="1"/>
    </xf>
    <xf numFmtId="0" fontId="1" fillId="0" borderId="1" xfId="0" applyFont="1" applyFill="1" applyBorder="1" applyAlignment="1">
      <alignment vertical="center" wrapText="1"/>
    </xf>
    <xf numFmtId="0" fontId="0" fillId="0" borderId="1" xfId="0" applyFill="1" applyBorder="1" applyAlignment="1">
      <alignment vertical="center" wrapText="1"/>
    </xf>
    <xf numFmtId="0" fontId="1" fillId="0" borderId="1" xfId="0" applyFont="1" applyBorder="1" applyAlignment="1">
      <alignment vertical="center" wrapText="1"/>
    </xf>
    <xf numFmtId="0" fontId="0" fillId="0" borderId="3" xfId="0" applyFill="1" applyBorder="1" applyAlignment="1">
      <alignment vertical="center" wrapText="1"/>
    </xf>
    <xf numFmtId="0" fontId="0" fillId="0" borderId="3" xfId="0" applyBorder="1" applyAlignment="1">
      <alignment vertical="center" wrapText="1"/>
    </xf>
    <xf numFmtId="0" fontId="0" fillId="0" borderId="1" xfId="0" applyBorder="1" applyAlignment="1">
      <alignment vertical="center" wrapText="1"/>
    </xf>
    <xf numFmtId="0" fontId="1" fillId="0" borderId="1" xfId="0" applyFont="1" applyBorder="1" applyAlignment="1">
      <alignment horizontal="center" vertical="center" wrapText="1"/>
    </xf>
    <xf numFmtId="0" fontId="1" fillId="0" borderId="0" xfId="0" applyFont="1" applyAlignment="1">
      <alignment horizontal="center" vertical="top" wrapText="1"/>
    </xf>
    <xf numFmtId="0" fontId="1" fillId="0" borderId="0" xfId="0" applyFont="1" applyAlignment="1">
      <alignment horizontal="center" vertical="top"/>
    </xf>
    <xf numFmtId="0" fontId="1" fillId="0" borderId="0" xfId="0" applyFont="1" applyBorder="1" applyAlignment="1"/>
    <xf numFmtId="0" fontId="0" fillId="0" borderId="1" xfId="0" applyBorder="1" applyAlignment="1">
      <alignment wrapText="1"/>
    </xf>
    <xf numFmtId="0" fontId="3" fillId="0" borderId="4" xfId="0" applyFont="1" applyFill="1" applyBorder="1" applyAlignment="1">
      <alignment vertical="center" wrapText="1"/>
    </xf>
    <xf numFmtId="0" fontId="3" fillId="0" borderId="2" xfId="0" applyFont="1" applyFill="1" applyBorder="1" applyAlignment="1">
      <alignment vertical="center" wrapText="1"/>
    </xf>
    <xf numFmtId="0" fontId="1" fillId="0" borderId="1" xfId="0" applyFont="1" applyBorder="1" applyAlignment="1">
      <alignment wrapText="1"/>
    </xf>
    <xf numFmtId="0" fontId="1" fillId="0" borderId="3" xfId="0" applyFont="1" applyBorder="1" applyAlignment="1">
      <alignment horizontal="center" vertical="center" wrapText="1"/>
    </xf>
    <xf numFmtId="0" fontId="5" fillId="0" borderId="2" xfId="0" applyFont="1" applyBorder="1" applyAlignment="1">
      <alignment horizontal="center" vertical="center" wrapText="1"/>
    </xf>
    <xf numFmtId="0" fontId="1" fillId="0" borderId="0" xfId="0" applyFont="1" applyAlignment="1"/>
    <xf numFmtId="0" fontId="1" fillId="0" borderId="1" xfId="0" applyFont="1" applyFill="1" applyBorder="1" applyAlignment="1">
      <alignment horizontal="center" vertical="center" wrapText="1"/>
    </xf>
    <xf numFmtId="0" fontId="0" fillId="0" borderId="4" xfId="0" applyBorder="1" applyAlignment="1">
      <alignment horizontal="center" vertical="center" wrapText="1"/>
    </xf>
    <xf numFmtId="0" fontId="0" fillId="0" borderId="2" xfId="0" applyBorder="1" applyAlignment="1">
      <alignment horizontal="center" vertical="center" wrapText="1"/>
    </xf>
  </cellXfs>
  <cellStyles count="1">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6"/>
  <sheetViews>
    <sheetView tabSelected="1" view="pageBreakPreview" zoomScale="55" zoomScaleNormal="70" zoomScaleSheetLayoutView="55" workbookViewId="0">
      <selection sqref="A1:J1"/>
    </sheetView>
  </sheetViews>
  <sheetFormatPr defaultRowHeight="15.75" x14ac:dyDescent="0.25"/>
  <cols>
    <col min="1" max="1" width="47.28515625" style="1" customWidth="1"/>
    <col min="2" max="2" width="33.85546875" style="1" customWidth="1"/>
    <col min="3" max="3" width="23.140625" style="1" customWidth="1"/>
    <col min="4" max="4" width="16.5703125" style="1" customWidth="1"/>
    <col min="5" max="5" width="16" style="1" customWidth="1"/>
    <col min="6" max="6" width="17.5703125" style="1" customWidth="1"/>
    <col min="7" max="7" width="16.140625" style="1" customWidth="1"/>
    <col min="8" max="8" width="15.5703125" style="1" customWidth="1"/>
    <col min="9" max="9" width="35.5703125" style="1" customWidth="1"/>
    <col min="10" max="10" width="128.140625" style="1" customWidth="1"/>
    <col min="11" max="11" width="19.28515625" style="1" customWidth="1"/>
    <col min="12" max="16384" width="9.140625" style="1"/>
  </cols>
  <sheetData>
    <row r="1" spans="1:10" ht="70.5" customHeight="1" x14ac:dyDescent="0.25">
      <c r="A1" s="51" t="s">
        <v>93</v>
      </c>
      <c r="B1" s="52"/>
      <c r="C1" s="52"/>
      <c r="D1" s="52"/>
      <c r="E1" s="52"/>
      <c r="F1" s="52"/>
      <c r="G1" s="52"/>
      <c r="H1" s="52"/>
      <c r="I1" s="52"/>
      <c r="J1" s="52"/>
    </row>
    <row r="3" spans="1:10" x14ac:dyDescent="0.25">
      <c r="A3" s="53" t="s">
        <v>100</v>
      </c>
      <c r="B3" s="53"/>
      <c r="C3" s="53"/>
      <c r="D3" s="53"/>
      <c r="E3" s="53"/>
      <c r="F3" s="53"/>
      <c r="G3" s="53"/>
      <c r="H3" s="53"/>
      <c r="I3" s="53"/>
      <c r="J3" s="53"/>
    </row>
    <row r="4" spans="1:10" x14ac:dyDescent="0.25">
      <c r="A4" s="50" t="s">
        <v>0</v>
      </c>
      <c r="B4" s="50" t="s">
        <v>1</v>
      </c>
      <c r="C4" s="50" t="s">
        <v>2</v>
      </c>
      <c r="D4" s="50" t="s">
        <v>3</v>
      </c>
      <c r="E4" s="50"/>
      <c r="F4" s="50"/>
      <c r="G4" s="50"/>
      <c r="H4" s="50"/>
      <c r="I4" s="50" t="s">
        <v>4</v>
      </c>
      <c r="J4" s="50" t="s">
        <v>5</v>
      </c>
    </row>
    <row r="5" spans="1:10" x14ac:dyDescent="0.25">
      <c r="A5" s="50"/>
      <c r="B5" s="50"/>
      <c r="C5" s="50"/>
      <c r="D5" s="50" t="s">
        <v>97</v>
      </c>
      <c r="E5" s="50" t="s">
        <v>99</v>
      </c>
      <c r="F5" s="50" t="s">
        <v>98</v>
      </c>
      <c r="G5" s="50" t="s">
        <v>6</v>
      </c>
      <c r="H5" s="50"/>
      <c r="I5" s="50"/>
      <c r="J5" s="50"/>
    </row>
    <row r="6" spans="1:10" x14ac:dyDescent="0.25">
      <c r="A6" s="50"/>
      <c r="B6" s="50"/>
      <c r="C6" s="50"/>
      <c r="D6" s="50"/>
      <c r="E6" s="50"/>
      <c r="F6" s="50"/>
      <c r="G6" s="2" t="s">
        <v>7</v>
      </c>
      <c r="H6" s="2" t="s">
        <v>8</v>
      </c>
      <c r="I6" s="50"/>
      <c r="J6" s="50"/>
    </row>
    <row r="7" spans="1:10" x14ac:dyDescent="0.25">
      <c r="A7" s="46" t="s">
        <v>24</v>
      </c>
      <c r="B7" s="3" t="s">
        <v>9</v>
      </c>
      <c r="C7" s="34" t="s">
        <v>62</v>
      </c>
      <c r="D7" s="5"/>
      <c r="E7" s="5"/>
      <c r="F7" s="5"/>
      <c r="G7" s="5"/>
      <c r="H7" s="5"/>
      <c r="I7" s="34"/>
      <c r="J7" s="34" t="s">
        <v>114</v>
      </c>
    </row>
    <row r="8" spans="1:10" ht="47.25" x14ac:dyDescent="0.25">
      <c r="A8" s="54"/>
      <c r="B8" s="3" t="s">
        <v>10</v>
      </c>
      <c r="C8" s="35"/>
      <c r="D8" s="5"/>
      <c r="E8" s="5"/>
      <c r="F8" s="5"/>
      <c r="G8" s="5"/>
      <c r="H8" s="5"/>
      <c r="I8" s="35"/>
      <c r="J8" s="35"/>
    </row>
    <row r="9" spans="1:10" ht="47.25" x14ac:dyDescent="0.25">
      <c r="A9" s="54"/>
      <c r="B9" s="3" t="s">
        <v>11</v>
      </c>
      <c r="C9" s="35"/>
      <c r="D9" s="5"/>
      <c r="E9" s="5"/>
      <c r="F9" s="5"/>
      <c r="G9" s="5"/>
      <c r="H9" s="5"/>
      <c r="I9" s="35"/>
      <c r="J9" s="35"/>
    </row>
    <row r="10" spans="1:10" ht="31.5" x14ac:dyDescent="0.25">
      <c r="A10" s="54"/>
      <c r="B10" s="3" t="s">
        <v>12</v>
      </c>
      <c r="C10" s="35"/>
      <c r="D10" s="5"/>
      <c r="E10" s="5"/>
      <c r="F10" s="5"/>
      <c r="G10" s="5"/>
      <c r="H10" s="5"/>
      <c r="I10" s="35"/>
      <c r="J10" s="35"/>
    </row>
    <row r="11" spans="1:10" ht="31.5" x14ac:dyDescent="0.25">
      <c r="A11" s="54"/>
      <c r="B11" s="3" t="s">
        <v>13</v>
      </c>
      <c r="C11" s="36"/>
      <c r="D11" s="5"/>
      <c r="E11" s="5"/>
      <c r="F11" s="5"/>
      <c r="G11" s="5"/>
      <c r="H11" s="5"/>
      <c r="I11" s="36"/>
      <c r="J11" s="36"/>
    </row>
    <row r="12" spans="1:10" x14ac:dyDescent="0.25">
      <c r="A12" s="46" t="s">
        <v>57</v>
      </c>
      <c r="B12" s="3" t="s">
        <v>9</v>
      </c>
      <c r="C12" s="34" t="s">
        <v>62</v>
      </c>
      <c r="D12" s="5"/>
      <c r="E12" s="5"/>
      <c r="F12" s="5"/>
      <c r="G12" s="5"/>
      <c r="H12" s="5"/>
      <c r="I12" s="34"/>
      <c r="J12" s="34" t="s">
        <v>115</v>
      </c>
    </row>
    <row r="13" spans="1:10" ht="47.25" x14ac:dyDescent="0.25">
      <c r="A13" s="54"/>
      <c r="B13" s="3" t="s">
        <v>10</v>
      </c>
      <c r="C13" s="35"/>
      <c r="D13" s="5"/>
      <c r="E13" s="5"/>
      <c r="F13" s="5"/>
      <c r="G13" s="5"/>
      <c r="H13" s="5"/>
      <c r="I13" s="35"/>
      <c r="J13" s="35"/>
    </row>
    <row r="14" spans="1:10" ht="47.25" x14ac:dyDescent="0.25">
      <c r="A14" s="54"/>
      <c r="B14" s="3" t="s">
        <v>11</v>
      </c>
      <c r="C14" s="35"/>
      <c r="D14" s="5"/>
      <c r="E14" s="5"/>
      <c r="F14" s="5"/>
      <c r="G14" s="5"/>
      <c r="H14" s="5"/>
      <c r="I14" s="35"/>
      <c r="J14" s="35"/>
    </row>
    <row r="15" spans="1:10" ht="31.5" x14ac:dyDescent="0.25">
      <c r="A15" s="54"/>
      <c r="B15" s="3" t="s">
        <v>12</v>
      </c>
      <c r="C15" s="35"/>
      <c r="D15" s="5"/>
      <c r="E15" s="5"/>
      <c r="F15" s="5"/>
      <c r="G15" s="5"/>
      <c r="H15" s="5"/>
      <c r="I15" s="35"/>
      <c r="J15" s="35"/>
    </row>
    <row r="16" spans="1:10" ht="31.5" x14ac:dyDescent="0.25">
      <c r="A16" s="54"/>
      <c r="B16" s="3" t="s">
        <v>13</v>
      </c>
      <c r="C16" s="36"/>
      <c r="D16" s="5"/>
      <c r="E16" s="5"/>
      <c r="F16" s="5"/>
      <c r="G16" s="5"/>
      <c r="H16" s="5"/>
      <c r="I16" s="36"/>
      <c r="J16" s="36"/>
    </row>
    <row r="17" spans="1:10" x14ac:dyDescent="0.25">
      <c r="A17" s="46" t="s">
        <v>65</v>
      </c>
      <c r="B17" s="3" t="s">
        <v>9</v>
      </c>
      <c r="C17" s="34" t="s">
        <v>62</v>
      </c>
      <c r="D17" s="5">
        <f t="shared" ref="D17" si="0">D27+D32+D42+D52</f>
        <v>1221333.33</v>
      </c>
      <c r="E17" s="5">
        <v>1221333.33</v>
      </c>
      <c r="F17" s="5">
        <v>1221333.33</v>
      </c>
      <c r="G17" s="5">
        <f t="shared" ref="G17" si="1">F17-E17</f>
        <v>0</v>
      </c>
      <c r="H17" s="5">
        <f>G17/E17</f>
        <v>0</v>
      </c>
      <c r="I17" s="34"/>
      <c r="J17" s="34" t="s">
        <v>116</v>
      </c>
    </row>
    <row r="18" spans="1:10" ht="47.25" x14ac:dyDescent="0.25">
      <c r="A18" s="46"/>
      <c r="B18" s="3" t="s">
        <v>10</v>
      </c>
      <c r="C18" s="35"/>
      <c r="D18" s="5"/>
      <c r="E18" s="5"/>
      <c r="F18" s="5"/>
      <c r="G18" s="5"/>
      <c r="H18" s="5"/>
      <c r="I18" s="35"/>
      <c r="J18" s="35"/>
    </row>
    <row r="19" spans="1:10" ht="47.25" x14ac:dyDescent="0.25">
      <c r="A19" s="46"/>
      <c r="B19" s="3" t="s">
        <v>11</v>
      </c>
      <c r="C19" s="35"/>
      <c r="D19" s="5"/>
      <c r="E19" s="5"/>
      <c r="F19" s="5"/>
      <c r="G19" s="5"/>
      <c r="H19" s="5"/>
      <c r="I19" s="35"/>
      <c r="J19" s="35"/>
    </row>
    <row r="20" spans="1:10" ht="31.5" x14ac:dyDescent="0.25">
      <c r="A20" s="46"/>
      <c r="B20" s="3" t="s">
        <v>12</v>
      </c>
      <c r="C20" s="35"/>
      <c r="D20" s="5">
        <f>D30+D35+D45+D55</f>
        <v>1221333.33</v>
      </c>
      <c r="E20" s="5">
        <v>1221333.33</v>
      </c>
      <c r="F20" s="5">
        <v>1221333.33</v>
      </c>
      <c r="G20" s="5">
        <f t="shared" ref="G20" si="2">F20-E20</f>
        <v>0</v>
      </c>
      <c r="H20" s="5">
        <f>G20/E20</f>
        <v>0</v>
      </c>
      <c r="I20" s="35"/>
      <c r="J20" s="35"/>
    </row>
    <row r="21" spans="1:10" ht="31.5" x14ac:dyDescent="0.25">
      <c r="A21" s="46"/>
      <c r="B21" s="3" t="s">
        <v>13</v>
      </c>
      <c r="C21" s="36"/>
      <c r="D21" s="5"/>
      <c r="E21" s="5"/>
      <c r="F21" s="5"/>
      <c r="G21" s="5"/>
      <c r="H21" s="5"/>
      <c r="I21" s="36"/>
      <c r="J21" s="36"/>
    </row>
    <row r="22" spans="1:10" x14ac:dyDescent="0.25">
      <c r="A22" s="46" t="s">
        <v>25</v>
      </c>
      <c r="B22" s="3" t="s">
        <v>9</v>
      </c>
      <c r="C22" s="34" t="s">
        <v>62</v>
      </c>
      <c r="D22" s="5"/>
      <c r="E22" s="5"/>
      <c r="F22" s="5"/>
      <c r="G22" s="5"/>
      <c r="H22" s="5"/>
      <c r="I22" s="34"/>
      <c r="J22" s="37" t="s">
        <v>117</v>
      </c>
    </row>
    <row r="23" spans="1:10" ht="47.25" x14ac:dyDescent="0.25">
      <c r="A23" s="46"/>
      <c r="B23" s="3" t="s">
        <v>10</v>
      </c>
      <c r="C23" s="35"/>
      <c r="D23" s="5"/>
      <c r="E23" s="5"/>
      <c r="F23" s="5"/>
      <c r="G23" s="5"/>
      <c r="H23" s="5"/>
      <c r="I23" s="35"/>
      <c r="J23" s="38"/>
    </row>
    <row r="24" spans="1:10" ht="47.25" x14ac:dyDescent="0.25">
      <c r="A24" s="46"/>
      <c r="B24" s="3" t="s">
        <v>11</v>
      </c>
      <c r="C24" s="35"/>
      <c r="D24" s="5"/>
      <c r="E24" s="5"/>
      <c r="F24" s="5"/>
      <c r="G24" s="5"/>
      <c r="H24" s="5"/>
      <c r="I24" s="35"/>
      <c r="J24" s="38"/>
    </row>
    <row r="25" spans="1:10" ht="31.5" x14ac:dyDescent="0.25">
      <c r="A25" s="46"/>
      <c r="B25" s="3" t="s">
        <v>12</v>
      </c>
      <c r="C25" s="35"/>
      <c r="D25" s="5"/>
      <c r="E25" s="5"/>
      <c r="F25" s="5"/>
      <c r="G25" s="5"/>
      <c r="H25" s="5"/>
      <c r="I25" s="35"/>
      <c r="J25" s="38"/>
    </row>
    <row r="26" spans="1:10" ht="31.5" x14ac:dyDescent="0.25">
      <c r="A26" s="46"/>
      <c r="B26" s="3" t="s">
        <v>13</v>
      </c>
      <c r="C26" s="36"/>
      <c r="D26" s="5"/>
      <c r="E26" s="5"/>
      <c r="F26" s="5"/>
      <c r="G26" s="5"/>
      <c r="H26" s="5"/>
      <c r="I26" s="36"/>
      <c r="J26" s="39"/>
    </row>
    <row r="27" spans="1:10" x14ac:dyDescent="0.25">
      <c r="A27" s="46" t="s">
        <v>26</v>
      </c>
      <c r="B27" s="3" t="s">
        <v>9</v>
      </c>
      <c r="C27" s="34" t="s">
        <v>62</v>
      </c>
      <c r="D27" s="5">
        <v>600000</v>
      </c>
      <c r="E27" s="5">
        <v>600000</v>
      </c>
      <c r="F27" s="5">
        <v>600000</v>
      </c>
      <c r="G27" s="5">
        <f t="shared" ref="G27" si="3">F27-E27</f>
        <v>0</v>
      </c>
      <c r="H27" s="5">
        <f>G27/E27</f>
        <v>0</v>
      </c>
      <c r="I27" s="34"/>
      <c r="J27" s="34" t="s">
        <v>118</v>
      </c>
    </row>
    <row r="28" spans="1:10" ht="47.25" x14ac:dyDescent="0.25">
      <c r="A28" s="49"/>
      <c r="B28" s="3" t="s">
        <v>10</v>
      </c>
      <c r="C28" s="35"/>
      <c r="D28" s="5"/>
      <c r="E28" s="5"/>
      <c r="F28" s="5"/>
      <c r="G28" s="5"/>
      <c r="H28" s="5"/>
      <c r="I28" s="35"/>
      <c r="J28" s="35"/>
    </row>
    <row r="29" spans="1:10" ht="47.25" x14ac:dyDescent="0.25">
      <c r="A29" s="49"/>
      <c r="B29" s="3" t="s">
        <v>11</v>
      </c>
      <c r="C29" s="35"/>
      <c r="D29" s="5"/>
      <c r="E29" s="5"/>
      <c r="F29" s="5"/>
      <c r="G29" s="5"/>
      <c r="H29" s="5"/>
      <c r="I29" s="35"/>
      <c r="J29" s="35"/>
    </row>
    <row r="30" spans="1:10" ht="31.5" x14ac:dyDescent="0.25">
      <c r="A30" s="49"/>
      <c r="B30" s="3" t="s">
        <v>12</v>
      </c>
      <c r="C30" s="35"/>
      <c r="D30" s="5">
        <v>600000</v>
      </c>
      <c r="E30" s="5">
        <v>600000</v>
      </c>
      <c r="F30" s="5">
        <v>600000</v>
      </c>
      <c r="G30" s="5">
        <f t="shared" ref="G30" si="4">F30-E30</f>
        <v>0</v>
      </c>
      <c r="H30" s="5">
        <f>G30/E30</f>
        <v>0</v>
      </c>
      <c r="I30" s="35"/>
      <c r="J30" s="35"/>
    </row>
    <row r="31" spans="1:10" ht="31.5" x14ac:dyDescent="0.25">
      <c r="A31" s="49"/>
      <c r="B31" s="3" t="s">
        <v>13</v>
      </c>
      <c r="C31" s="36"/>
      <c r="D31" s="5"/>
      <c r="E31" s="5"/>
      <c r="F31" s="5"/>
      <c r="G31" s="5"/>
      <c r="H31" s="5"/>
      <c r="I31" s="36"/>
      <c r="J31" s="36"/>
    </row>
    <row r="32" spans="1:10" ht="15.75" customHeight="1" x14ac:dyDescent="0.25">
      <c r="A32" s="44" t="s">
        <v>27</v>
      </c>
      <c r="B32" s="30" t="s">
        <v>9</v>
      </c>
      <c r="C32" s="37" t="s">
        <v>62</v>
      </c>
      <c r="D32" s="29">
        <v>231333.33</v>
      </c>
      <c r="E32" s="29">
        <v>231333.33</v>
      </c>
      <c r="F32" s="29">
        <v>231333.33</v>
      </c>
      <c r="G32" s="29">
        <f t="shared" ref="G32" si="5">F32-E32</f>
        <v>0</v>
      </c>
      <c r="H32" s="29">
        <f>G32/E32</f>
        <v>0</v>
      </c>
      <c r="I32" s="37"/>
      <c r="J32" s="40" t="s">
        <v>125</v>
      </c>
    </row>
    <row r="33" spans="1:10" ht="47.25" x14ac:dyDescent="0.25">
      <c r="A33" s="45"/>
      <c r="B33" s="30" t="s">
        <v>10</v>
      </c>
      <c r="C33" s="38"/>
      <c r="D33" s="29"/>
      <c r="E33" s="29"/>
      <c r="F33" s="29"/>
      <c r="G33" s="29"/>
      <c r="H33" s="29"/>
      <c r="I33" s="38"/>
      <c r="J33" s="55"/>
    </row>
    <row r="34" spans="1:10" ht="47.25" x14ac:dyDescent="0.25">
      <c r="A34" s="45"/>
      <c r="B34" s="30" t="s">
        <v>11</v>
      </c>
      <c r="C34" s="38"/>
      <c r="D34" s="29"/>
      <c r="E34" s="29"/>
      <c r="F34" s="29"/>
      <c r="G34" s="29"/>
      <c r="H34" s="29"/>
      <c r="I34" s="38"/>
      <c r="J34" s="55"/>
    </row>
    <row r="35" spans="1:10" ht="31.5" x14ac:dyDescent="0.25">
      <c r="A35" s="45"/>
      <c r="B35" s="30" t="s">
        <v>12</v>
      </c>
      <c r="C35" s="38"/>
      <c r="D35" s="29">
        <v>231333.33</v>
      </c>
      <c r="E35" s="29">
        <v>231333.33</v>
      </c>
      <c r="F35" s="29">
        <v>231333.33</v>
      </c>
      <c r="G35" s="29">
        <f t="shared" ref="G35" si="6">F35-E35</f>
        <v>0</v>
      </c>
      <c r="H35" s="29">
        <f>G35/E35</f>
        <v>0</v>
      </c>
      <c r="I35" s="38"/>
      <c r="J35" s="55"/>
    </row>
    <row r="36" spans="1:10" ht="31.5" x14ac:dyDescent="0.25">
      <c r="A36" s="45"/>
      <c r="B36" s="30" t="s">
        <v>13</v>
      </c>
      <c r="C36" s="39"/>
      <c r="D36" s="29"/>
      <c r="E36" s="29"/>
      <c r="F36" s="29"/>
      <c r="G36" s="29"/>
      <c r="H36" s="29"/>
      <c r="I36" s="39"/>
      <c r="J36" s="56"/>
    </row>
    <row r="37" spans="1:10" x14ac:dyDescent="0.25">
      <c r="A37" s="44" t="s">
        <v>28</v>
      </c>
      <c r="B37" s="30" t="s">
        <v>9</v>
      </c>
      <c r="C37" s="37" t="s">
        <v>62</v>
      </c>
      <c r="D37" s="29"/>
      <c r="E37" s="29"/>
      <c r="F37" s="29"/>
      <c r="G37" s="29"/>
      <c r="H37" s="29"/>
      <c r="I37" s="37"/>
      <c r="J37" s="37"/>
    </row>
    <row r="38" spans="1:10" ht="47.25" x14ac:dyDescent="0.25">
      <c r="A38" s="45"/>
      <c r="B38" s="30" t="s">
        <v>10</v>
      </c>
      <c r="C38" s="38"/>
      <c r="D38" s="29"/>
      <c r="E38" s="29"/>
      <c r="F38" s="29"/>
      <c r="G38" s="29"/>
      <c r="H38" s="29"/>
      <c r="I38" s="38"/>
      <c r="J38" s="38"/>
    </row>
    <row r="39" spans="1:10" ht="47.25" x14ac:dyDescent="0.25">
      <c r="A39" s="45"/>
      <c r="B39" s="30" t="s">
        <v>11</v>
      </c>
      <c r="C39" s="38"/>
      <c r="D39" s="29"/>
      <c r="E39" s="29"/>
      <c r="F39" s="29"/>
      <c r="G39" s="29"/>
      <c r="H39" s="29"/>
      <c r="I39" s="38"/>
      <c r="J39" s="38"/>
    </row>
    <row r="40" spans="1:10" ht="31.5" x14ac:dyDescent="0.25">
      <c r="A40" s="45"/>
      <c r="B40" s="30" t="s">
        <v>12</v>
      </c>
      <c r="C40" s="38"/>
      <c r="D40" s="29"/>
      <c r="E40" s="29"/>
      <c r="F40" s="29"/>
      <c r="G40" s="29"/>
      <c r="H40" s="29"/>
      <c r="I40" s="38"/>
      <c r="J40" s="38"/>
    </row>
    <row r="41" spans="1:10" ht="31.5" x14ac:dyDescent="0.25">
      <c r="A41" s="45"/>
      <c r="B41" s="30" t="s">
        <v>13</v>
      </c>
      <c r="C41" s="39"/>
      <c r="D41" s="29"/>
      <c r="E41" s="29"/>
      <c r="F41" s="29"/>
      <c r="G41" s="29"/>
      <c r="H41" s="29"/>
      <c r="I41" s="39"/>
      <c r="J41" s="39"/>
    </row>
    <row r="42" spans="1:10" x14ac:dyDescent="0.25">
      <c r="A42" s="44" t="s">
        <v>29</v>
      </c>
      <c r="B42" s="30" t="s">
        <v>9</v>
      </c>
      <c r="C42" s="37" t="s">
        <v>62</v>
      </c>
      <c r="D42" s="29">
        <v>90000</v>
      </c>
      <c r="E42" s="29">
        <v>90000</v>
      </c>
      <c r="F42" s="29">
        <v>90000</v>
      </c>
      <c r="G42" s="29">
        <f t="shared" ref="G42" si="7">F42-E42</f>
        <v>0</v>
      </c>
      <c r="H42" s="29">
        <f>G42/E42</f>
        <v>0</v>
      </c>
      <c r="I42" s="37"/>
      <c r="J42" s="37" t="s">
        <v>126</v>
      </c>
    </row>
    <row r="43" spans="1:10" ht="47.25" x14ac:dyDescent="0.25">
      <c r="A43" s="45"/>
      <c r="B43" s="30" t="s">
        <v>10</v>
      </c>
      <c r="C43" s="38"/>
      <c r="D43" s="29"/>
      <c r="E43" s="29"/>
      <c r="F43" s="29"/>
      <c r="G43" s="29"/>
      <c r="H43" s="29"/>
      <c r="I43" s="38"/>
      <c r="J43" s="38"/>
    </row>
    <row r="44" spans="1:10" ht="47.25" x14ac:dyDescent="0.25">
      <c r="A44" s="45"/>
      <c r="B44" s="30" t="s">
        <v>11</v>
      </c>
      <c r="C44" s="38"/>
      <c r="D44" s="29"/>
      <c r="E44" s="29"/>
      <c r="F44" s="29"/>
      <c r="G44" s="29"/>
      <c r="H44" s="29"/>
      <c r="I44" s="38"/>
      <c r="J44" s="38"/>
    </row>
    <row r="45" spans="1:10" ht="31.5" x14ac:dyDescent="0.25">
      <c r="A45" s="45"/>
      <c r="B45" s="30" t="s">
        <v>12</v>
      </c>
      <c r="C45" s="38"/>
      <c r="D45" s="29">
        <v>90000</v>
      </c>
      <c r="E45" s="29">
        <v>90000</v>
      </c>
      <c r="F45" s="29">
        <v>90000</v>
      </c>
      <c r="G45" s="29">
        <f t="shared" ref="G45" si="8">F45-E45</f>
        <v>0</v>
      </c>
      <c r="H45" s="29">
        <f>G45/E45</f>
        <v>0</v>
      </c>
      <c r="I45" s="38"/>
      <c r="J45" s="38"/>
    </row>
    <row r="46" spans="1:10" ht="31.5" x14ac:dyDescent="0.25">
      <c r="A46" s="45"/>
      <c r="B46" s="30" t="s">
        <v>13</v>
      </c>
      <c r="C46" s="39"/>
      <c r="D46" s="29"/>
      <c r="E46" s="29"/>
      <c r="F46" s="29"/>
      <c r="G46" s="29"/>
      <c r="H46" s="29"/>
      <c r="I46" s="39"/>
      <c r="J46" s="39"/>
    </row>
    <row r="47" spans="1:10" x14ac:dyDescent="0.25">
      <c r="A47" s="46" t="s">
        <v>30</v>
      </c>
      <c r="B47" s="3" t="s">
        <v>9</v>
      </c>
      <c r="C47" s="34" t="s">
        <v>62</v>
      </c>
      <c r="D47" s="5"/>
      <c r="E47" s="5"/>
      <c r="F47" s="5"/>
      <c r="G47" s="5"/>
      <c r="H47" s="5"/>
      <c r="I47" s="34"/>
      <c r="J47" s="37" t="s">
        <v>119</v>
      </c>
    </row>
    <row r="48" spans="1:10" ht="47.25" x14ac:dyDescent="0.25">
      <c r="A48" s="49"/>
      <c r="B48" s="3" t="s">
        <v>10</v>
      </c>
      <c r="C48" s="35"/>
      <c r="D48" s="5"/>
      <c r="E48" s="5"/>
      <c r="F48" s="5"/>
      <c r="G48" s="5"/>
      <c r="H48" s="5"/>
      <c r="I48" s="35"/>
      <c r="J48" s="38"/>
    </row>
    <row r="49" spans="1:10" ht="47.25" x14ac:dyDescent="0.25">
      <c r="A49" s="49"/>
      <c r="B49" s="3" t="s">
        <v>11</v>
      </c>
      <c r="C49" s="35"/>
      <c r="D49" s="5"/>
      <c r="E49" s="5"/>
      <c r="F49" s="5"/>
      <c r="G49" s="5"/>
      <c r="H49" s="5"/>
      <c r="I49" s="35"/>
      <c r="J49" s="38"/>
    </row>
    <row r="50" spans="1:10" ht="31.5" x14ac:dyDescent="0.25">
      <c r="A50" s="49"/>
      <c r="B50" s="3" t="s">
        <v>12</v>
      </c>
      <c r="C50" s="35"/>
      <c r="D50" s="5"/>
      <c r="E50" s="5"/>
      <c r="F50" s="5"/>
      <c r="G50" s="5"/>
      <c r="H50" s="5"/>
      <c r="I50" s="35"/>
      <c r="J50" s="38"/>
    </row>
    <row r="51" spans="1:10" ht="31.5" x14ac:dyDescent="0.25">
      <c r="A51" s="49"/>
      <c r="B51" s="3" t="s">
        <v>13</v>
      </c>
      <c r="C51" s="36"/>
      <c r="D51" s="5"/>
      <c r="E51" s="5"/>
      <c r="F51" s="5"/>
      <c r="G51" s="5"/>
      <c r="H51" s="5"/>
      <c r="I51" s="36"/>
      <c r="J51" s="39"/>
    </row>
    <row r="52" spans="1:10" x14ac:dyDescent="0.25">
      <c r="A52" s="46" t="s">
        <v>66</v>
      </c>
      <c r="B52" s="17" t="s">
        <v>9</v>
      </c>
      <c r="C52" s="34" t="s">
        <v>32</v>
      </c>
      <c r="D52" s="25">
        <f>D55</f>
        <v>300000</v>
      </c>
      <c r="E52" s="25">
        <v>290000</v>
      </c>
      <c r="F52" s="25">
        <v>290000</v>
      </c>
      <c r="G52" s="5">
        <f t="shared" ref="G52" si="9">F52-E52</f>
        <v>0</v>
      </c>
      <c r="H52" s="5">
        <f>G52/E52</f>
        <v>0</v>
      </c>
      <c r="I52" s="34"/>
      <c r="J52" s="37" t="s">
        <v>136</v>
      </c>
    </row>
    <row r="53" spans="1:10" ht="47.25" x14ac:dyDescent="0.25">
      <c r="A53" s="49"/>
      <c r="B53" s="17" t="s">
        <v>10</v>
      </c>
      <c r="C53" s="35"/>
      <c r="D53" s="5"/>
      <c r="E53" s="5"/>
      <c r="F53" s="5"/>
      <c r="G53" s="5"/>
      <c r="H53" s="5"/>
      <c r="I53" s="35"/>
      <c r="J53" s="38"/>
    </row>
    <row r="54" spans="1:10" ht="47.25" x14ac:dyDescent="0.25">
      <c r="A54" s="49"/>
      <c r="B54" s="17" t="s">
        <v>11</v>
      </c>
      <c r="C54" s="35"/>
      <c r="D54" s="5"/>
      <c r="E54" s="5"/>
      <c r="F54" s="5"/>
      <c r="G54" s="5"/>
      <c r="H54" s="5"/>
      <c r="I54" s="35"/>
      <c r="J54" s="38"/>
    </row>
    <row r="55" spans="1:10" ht="31.5" x14ac:dyDescent="0.25">
      <c r="A55" s="49"/>
      <c r="B55" s="17" t="s">
        <v>12</v>
      </c>
      <c r="C55" s="35"/>
      <c r="D55" s="5">
        <v>300000</v>
      </c>
      <c r="E55" s="25">
        <v>290000</v>
      </c>
      <c r="F55" s="25">
        <v>290000</v>
      </c>
      <c r="G55" s="5">
        <f t="shared" ref="G55" si="10">F55-E55</f>
        <v>0</v>
      </c>
      <c r="H55" s="5">
        <f>G55/E55</f>
        <v>0</v>
      </c>
      <c r="I55" s="35"/>
      <c r="J55" s="38"/>
    </row>
    <row r="56" spans="1:10" ht="31.5" x14ac:dyDescent="0.25">
      <c r="A56" s="49"/>
      <c r="B56" s="17" t="s">
        <v>13</v>
      </c>
      <c r="C56" s="36"/>
      <c r="D56" s="5"/>
      <c r="E56" s="5"/>
      <c r="F56" s="5"/>
      <c r="G56" s="5"/>
      <c r="H56" s="5"/>
      <c r="I56" s="36"/>
      <c r="J56" s="39"/>
    </row>
    <row r="57" spans="1:10" x14ac:dyDescent="0.25">
      <c r="A57" s="46" t="s">
        <v>67</v>
      </c>
      <c r="B57" s="3" t="s">
        <v>9</v>
      </c>
      <c r="C57" s="34" t="s">
        <v>62</v>
      </c>
      <c r="D57" s="5">
        <f>D59+D60</f>
        <v>28193369.25</v>
      </c>
      <c r="E57" s="5">
        <f t="shared" ref="E57:F57" si="11">E59+E60</f>
        <v>30638866.359999999</v>
      </c>
      <c r="F57" s="5">
        <f t="shared" si="11"/>
        <v>30638866.359999999</v>
      </c>
      <c r="G57" s="5">
        <f t="shared" ref="G57" si="12">F57-E57</f>
        <v>0</v>
      </c>
      <c r="H57" s="5">
        <f>G57/E57</f>
        <v>0</v>
      </c>
      <c r="I57" s="34"/>
      <c r="J57" s="34" t="s">
        <v>120</v>
      </c>
    </row>
    <row r="58" spans="1:10" ht="47.25" x14ac:dyDescent="0.25">
      <c r="A58" s="46"/>
      <c r="B58" s="3" t="s">
        <v>10</v>
      </c>
      <c r="C58" s="35"/>
      <c r="D58" s="5"/>
      <c r="E58" s="5"/>
      <c r="F58" s="5"/>
      <c r="G58" s="5"/>
      <c r="H58" s="5"/>
      <c r="I58" s="35"/>
      <c r="J58" s="35"/>
    </row>
    <row r="59" spans="1:10" ht="47.25" x14ac:dyDescent="0.25">
      <c r="A59" s="46"/>
      <c r="B59" s="3" t="s">
        <v>11</v>
      </c>
      <c r="C59" s="35"/>
      <c r="D59" s="5">
        <f t="shared" ref="D59:F60" si="13">D64+D69+D74+D79+D84+D89</f>
        <v>14644500</v>
      </c>
      <c r="E59" s="5">
        <f t="shared" si="13"/>
        <v>14644500</v>
      </c>
      <c r="F59" s="5">
        <f t="shared" si="13"/>
        <v>14644500</v>
      </c>
      <c r="G59" s="5">
        <f t="shared" ref="G59:G60" si="14">F59-E59</f>
        <v>0</v>
      </c>
      <c r="H59" s="5">
        <f>G59/E59</f>
        <v>0</v>
      </c>
      <c r="I59" s="35"/>
      <c r="J59" s="35"/>
    </row>
    <row r="60" spans="1:10" ht="31.5" x14ac:dyDescent="0.25">
      <c r="A60" s="46"/>
      <c r="B60" s="3" t="s">
        <v>12</v>
      </c>
      <c r="C60" s="35"/>
      <c r="D60" s="5">
        <f t="shared" si="13"/>
        <v>13548869.25</v>
      </c>
      <c r="E60" s="5">
        <f t="shared" si="13"/>
        <v>15994366.359999999</v>
      </c>
      <c r="F60" s="5">
        <f t="shared" si="13"/>
        <v>15994366.359999999</v>
      </c>
      <c r="G60" s="5">
        <f t="shared" si="14"/>
        <v>0</v>
      </c>
      <c r="H60" s="5">
        <f>G60/E60</f>
        <v>0</v>
      </c>
      <c r="I60" s="35"/>
      <c r="J60" s="35"/>
    </row>
    <row r="61" spans="1:10" ht="31.5" x14ac:dyDescent="0.25">
      <c r="A61" s="46"/>
      <c r="B61" s="3" t="s">
        <v>13</v>
      </c>
      <c r="C61" s="36"/>
      <c r="D61" s="5"/>
      <c r="E61" s="5"/>
      <c r="F61" s="5"/>
      <c r="G61" s="5"/>
      <c r="H61" s="5"/>
      <c r="I61" s="36"/>
      <c r="J61" s="36"/>
    </row>
    <row r="62" spans="1:10" x14ac:dyDescent="0.25">
      <c r="A62" s="46" t="s">
        <v>107</v>
      </c>
      <c r="B62" s="3" t="s">
        <v>9</v>
      </c>
      <c r="C62" s="34" t="s">
        <v>62</v>
      </c>
      <c r="D62" s="5">
        <f>D64+D65</f>
        <v>16342531.140000001</v>
      </c>
      <c r="E62" s="5">
        <f t="shared" ref="E62:F62" si="15">E64+E65</f>
        <v>17338350.379999999</v>
      </c>
      <c r="F62" s="5">
        <f t="shared" si="15"/>
        <v>17338350.379999999</v>
      </c>
      <c r="G62" s="5">
        <f t="shared" ref="G62" si="16">F62-E62</f>
        <v>0</v>
      </c>
      <c r="H62" s="5">
        <f>G62/E62</f>
        <v>0</v>
      </c>
      <c r="I62" s="34"/>
      <c r="J62" s="37" t="s">
        <v>121</v>
      </c>
    </row>
    <row r="63" spans="1:10" ht="47.25" x14ac:dyDescent="0.25">
      <c r="A63" s="49"/>
      <c r="B63" s="3" t="s">
        <v>10</v>
      </c>
      <c r="C63" s="35"/>
      <c r="D63" s="5"/>
      <c r="E63" s="5"/>
      <c r="F63" s="5"/>
      <c r="G63" s="5"/>
      <c r="H63" s="5"/>
      <c r="I63" s="35"/>
      <c r="J63" s="38"/>
    </row>
    <row r="64" spans="1:10" ht="47.25" x14ac:dyDescent="0.25">
      <c r="A64" s="49"/>
      <c r="B64" s="3" t="s">
        <v>11</v>
      </c>
      <c r="C64" s="35"/>
      <c r="D64" s="5">
        <v>14644500</v>
      </c>
      <c r="E64" s="5">
        <v>14644500</v>
      </c>
      <c r="F64" s="5">
        <v>14644500</v>
      </c>
      <c r="G64" s="5">
        <f t="shared" ref="G64:G65" si="17">F64-E64</f>
        <v>0</v>
      </c>
      <c r="H64" s="5">
        <f>G64/E64</f>
        <v>0</v>
      </c>
      <c r="I64" s="35"/>
      <c r="J64" s="38"/>
    </row>
    <row r="65" spans="1:11" ht="31.5" x14ac:dyDescent="0.25">
      <c r="A65" s="49"/>
      <c r="B65" s="3" t="s">
        <v>12</v>
      </c>
      <c r="C65" s="35"/>
      <c r="D65" s="5">
        <v>1698031.14</v>
      </c>
      <c r="E65" s="5">
        <f>1627166.67+1066683.71</f>
        <v>2693850.38</v>
      </c>
      <c r="F65" s="5">
        <f>1627166.67+1066683.71</f>
        <v>2693850.38</v>
      </c>
      <c r="G65" s="5">
        <f t="shared" si="17"/>
        <v>0</v>
      </c>
      <c r="H65" s="5">
        <f>G65/E65</f>
        <v>0</v>
      </c>
      <c r="I65" s="35"/>
      <c r="J65" s="38"/>
    </row>
    <row r="66" spans="1:11" ht="31.5" x14ac:dyDescent="0.25">
      <c r="A66" s="49"/>
      <c r="B66" s="3" t="s">
        <v>13</v>
      </c>
      <c r="C66" s="36"/>
      <c r="D66" s="5"/>
      <c r="E66" s="5"/>
      <c r="F66" s="5"/>
      <c r="G66" s="5"/>
      <c r="H66" s="5"/>
      <c r="I66" s="36"/>
      <c r="J66" s="39"/>
    </row>
    <row r="67" spans="1:11" x14ac:dyDescent="0.25">
      <c r="A67" s="46" t="s">
        <v>104</v>
      </c>
      <c r="B67" s="3" t="s">
        <v>9</v>
      </c>
      <c r="C67" s="34" t="s">
        <v>62</v>
      </c>
      <c r="D67" s="5"/>
      <c r="E67" s="5"/>
      <c r="F67" s="5"/>
      <c r="G67" s="5"/>
      <c r="H67" s="5"/>
      <c r="I67" s="34"/>
      <c r="J67" s="37"/>
    </row>
    <row r="68" spans="1:11" ht="47.25" x14ac:dyDescent="0.25">
      <c r="A68" s="49"/>
      <c r="B68" s="3" t="s">
        <v>10</v>
      </c>
      <c r="C68" s="35"/>
      <c r="D68" s="5"/>
      <c r="E68" s="5"/>
      <c r="F68" s="5"/>
      <c r="G68" s="5"/>
      <c r="H68" s="5"/>
      <c r="I68" s="35"/>
      <c r="J68" s="38"/>
    </row>
    <row r="69" spans="1:11" ht="47.25" x14ac:dyDescent="0.25">
      <c r="A69" s="49"/>
      <c r="B69" s="3" t="s">
        <v>11</v>
      </c>
      <c r="C69" s="35"/>
      <c r="D69" s="5"/>
      <c r="E69" s="5"/>
      <c r="F69" s="5"/>
      <c r="G69" s="5"/>
      <c r="H69" s="5"/>
      <c r="I69" s="35"/>
      <c r="J69" s="38"/>
    </row>
    <row r="70" spans="1:11" ht="31.5" x14ac:dyDescent="0.25">
      <c r="A70" s="49"/>
      <c r="B70" s="3" t="s">
        <v>12</v>
      </c>
      <c r="C70" s="35"/>
      <c r="D70" s="5"/>
      <c r="E70" s="5"/>
      <c r="F70" s="5"/>
      <c r="G70" s="5"/>
      <c r="H70" s="5"/>
      <c r="I70" s="35"/>
      <c r="J70" s="38"/>
    </row>
    <row r="71" spans="1:11" ht="31.5" x14ac:dyDescent="0.25">
      <c r="A71" s="49"/>
      <c r="B71" s="3" t="s">
        <v>13</v>
      </c>
      <c r="C71" s="36"/>
      <c r="D71" s="5"/>
      <c r="E71" s="5"/>
      <c r="F71" s="5"/>
      <c r="G71" s="5"/>
      <c r="H71" s="5"/>
      <c r="I71" s="36"/>
      <c r="J71" s="39"/>
    </row>
    <row r="72" spans="1:11" x14ac:dyDescent="0.25">
      <c r="A72" s="44" t="s">
        <v>105</v>
      </c>
      <c r="B72" s="3" t="s">
        <v>9</v>
      </c>
      <c r="C72" s="34" t="s">
        <v>62</v>
      </c>
      <c r="D72" s="5">
        <f>D74+D75</f>
        <v>10850838.109999999</v>
      </c>
      <c r="E72" s="5">
        <v>13300515.98</v>
      </c>
      <c r="F72" s="5">
        <v>13300515.98</v>
      </c>
      <c r="G72" s="5">
        <f t="shared" ref="G72" si="18">F72-E72</f>
        <v>0</v>
      </c>
      <c r="H72" s="5">
        <f>G72/E72</f>
        <v>0</v>
      </c>
      <c r="I72" s="34"/>
      <c r="J72" s="37" t="s">
        <v>122</v>
      </c>
    </row>
    <row r="73" spans="1:11" ht="47.25" x14ac:dyDescent="0.25">
      <c r="A73" s="45"/>
      <c r="B73" s="3" t="s">
        <v>10</v>
      </c>
      <c r="C73" s="35"/>
      <c r="D73" s="5"/>
      <c r="E73" s="5"/>
      <c r="F73" s="5"/>
      <c r="G73" s="5"/>
      <c r="H73" s="5"/>
      <c r="I73" s="35"/>
      <c r="J73" s="38"/>
    </row>
    <row r="74" spans="1:11" ht="47.25" x14ac:dyDescent="0.25">
      <c r="A74" s="45"/>
      <c r="B74" s="3" t="s">
        <v>11</v>
      </c>
      <c r="C74" s="35"/>
      <c r="D74" s="5"/>
      <c r="E74" s="5"/>
      <c r="F74" s="5"/>
      <c r="G74" s="5"/>
      <c r="H74" s="5"/>
      <c r="I74" s="35"/>
      <c r="J74" s="38"/>
    </row>
    <row r="75" spans="1:11" ht="31.5" x14ac:dyDescent="0.25">
      <c r="A75" s="45"/>
      <c r="B75" s="3" t="s">
        <v>12</v>
      </c>
      <c r="C75" s="35"/>
      <c r="D75" s="5">
        <v>10850838.109999999</v>
      </c>
      <c r="E75" s="5">
        <v>13300515.98</v>
      </c>
      <c r="F75" s="5">
        <v>13300515.98</v>
      </c>
      <c r="G75" s="5">
        <f t="shared" ref="G75" si="19">F75-E75</f>
        <v>0</v>
      </c>
      <c r="H75" s="5">
        <f>G75/E75</f>
        <v>0</v>
      </c>
      <c r="I75" s="35"/>
      <c r="J75" s="38"/>
      <c r="K75" s="4"/>
    </row>
    <row r="76" spans="1:11" ht="31.5" x14ac:dyDescent="0.25">
      <c r="A76" s="45"/>
      <c r="B76" s="3" t="s">
        <v>13</v>
      </c>
      <c r="C76" s="36"/>
      <c r="D76" s="5"/>
      <c r="E76" s="5"/>
      <c r="F76" s="5"/>
      <c r="G76" s="5"/>
      <c r="H76" s="5"/>
      <c r="I76" s="36"/>
      <c r="J76" s="39"/>
    </row>
    <row r="77" spans="1:11" x14ac:dyDescent="0.25">
      <c r="A77" s="46" t="s">
        <v>106</v>
      </c>
      <c r="B77" s="3" t="s">
        <v>9</v>
      </c>
      <c r="C77" s="34" t="s">
        <v>62</v>
      </c>
      <c r="D77" s="5"/>
      <c r="E77" s="5"/>
      <c r="F77" s="5"/>
      <c r="G77" s="5"/>
      <c r="H77" s="5"/>
      <c r="I77" s="34"/>
      <c r="J77" s="37"/>
    </row>
    <row r="78" spans="1:11" ht="47.25" x14ac:dyDescent="0.25">
      <c r="A78" s="49"/>
      <c r="B78" s="3" t="s">
        <v>10</v>
      </c>
      <c r="C78" s="35"/>
      <c r="D78" s="5"/>
      <c r="E78" s="5"/>
      <c r="F78" s="5"/>
      <c r="G78" s="5"/>
      <c r="H78" s="5"/>
      <c r="I78" s="35"/>
      <c r="J78" s="38"/>
    </row>
    <row r="79" spans="1:11" ht="47.25" x14ac:dyDescent="0.25">
      <c r="A79" s="49"/>
      <c r="B79" s="3" t="s">
        <v>11</v>
      </c>
      <c r="C79" s="35"/>
      <c r="D79" s="5"/>
      <c r="E79" s="5"/>
      <c r="F79" s="5"/>
      <c r="G79" s="5"/>
      <c r="H79" s="5"/>
      <c r="I79" s="35"/>
      <c r="J79" s="38"/>
    </row>
    <row r="80" spans="1:11" ht="31.5" x14ac:dyDescent="0.25">
      <c r="A80" s="49"/>
      <c r="B80" s="3" t="s">
        <v>12</v>
      </c>
      <c r="C80" s="35"/>
      <c r="D80" s="5"/>
      <c r="E80" s="5"/>
      <c r="F80" s="5"/>
      <c r="G80" s="5"/>
      <c r="H80" s="5"/>
      <c r="I80" s="35"/>
      <c r="J80" s="38"/>
    </row>
    <row r="81" spans="1:10" ht="31.5" x14ac:dyDescent="0.25">
      <c r="A81" s="49"/>
      <c r="B81" s="3" t="s">
        <v>13</v>
      </c>
      <c r="C81" s="36"/>
      <c r="D81" s="5"/>
      <c r="E81" s="5"/>
      <c r="F81" s="5"/>
      <c r="G81" s="5"/>
      <c r="H81" s="5"/>
      <c r="I81" s="36"/>
      <c r="J81" s="39"/>
    </row>
    <row r="82" spans="1:10" x14ac:dyDescent="0.25">
      <c r="A82" s="44" t="s">
        <v>108</v>
      </c>
      <c r="B82" s="3" t="s">
        <v>9</v>
      </c>
      <c r="C82" s="34" t="s">
        <v>62</v>
      </c>
      <c r="D82" s="5"/>
      <c r="E82" s="5"/>
      <c r="F82" s="5"/>
      <c r="G82" s="5"/>
      <c r="H82" s="5"/>
      <c r="I82" s="34"/>
      <c r="J82" s="37"/>
    </row>
    <row r="83" spans="1:10" ht="47.25" x14ac:dyDescent="0.25">
      <c r="A83" s="45"/>
      <c r="B83" s="3" t="s">
        <v>10</v>
      </c>
      <c r="C83" s="35"/>
      <c r="D83" s="5"/>
      <c r="E83" s="5"/>
      <c r="F83" s="5"/>
      <c r="G83" s="5"/>
      <c r="H83" s="5"/>
      <c r="I83" s="35"/>
      <c r="J83" s="38"/>
    </row>
    <row r="84" spans="1:10" ht="47.25" x14ac:dyDescent="0.25">
      <c r="A84" s="45"/>
      <c r="B84" s="3" t="s">
        <v>11</v>
      </c>
      <c r="C84" s="35"/>
      <c r="D84" s="5"/>
      <c r="E84" s="5"/>
      <c r="F84" s="5"/>
      <c r="G84" s="5"/>
      <c r="H84" s="5"/>
      <c r="I84" s="35"/>
      <c r="J84" s="38"/>
    </row>
    <row r="85" spans="1:10" ht="31.5" x14ac:dyDescent="0.25">
      <c r="A85" s="45"/>
      <c r="B85" s="3" t="s">
        <v>12</v>
      </c>
      <c r="C85" s="35"/>
      <c r="D85" s="5"/>
      <c r="E85" s="5"/>
      <c r="F85" s="5"/>
      <c r="G85" s="5"/>
      <c r="H85" s="5"/>
      <c r="I85" s="35"/>
      <c r="J85" s="38"/>
    </row>
    <row r="86" spans="1:10" ht="31.5" x14ac:dyDescent="0.25">
      <c r="A86" s="45"/>
      <c r="B86" s="3" t="s">
        <v>13</v>
      </c>
      <c r="C86" s="36"/>
      <c r="D86" s="5"/>
      <c r="E86" s="5"/>
      <c r="F86" s="5"/>
      <c r="G86" s="5"/>
      <c r="H86" s="5"/>
      <c r="I86" s="36"/>
      <c r="J86" s="39"/>
    </row>
    <row r="87" spans="1:10" x14ac:dyDescent="0.25">
      <c r="A87" s="46" t="s">
        <v>109</v>
      </c>
      <c r="B87" s="3" t="s">
        <v>9</v>
      </c>
      <c r="C87" s="34" t="s">
        <v>62</v>
      </c>
      <c r="D87" s="5">
        <f>D90</f>
        <v>1000000</v>
      </c>
      <c r="E87" s="5">
        <v>0</v>
      </c>
      <c r="F87" s="5">
        <v>0</v>
      </c>
      <c r="G87" s="5">
        <f t="shared" ref="G87" si="20">F87-E87</f>
        <v>0</v>
      </c>
      <c r="H87" s="5">
        <v>0</v>
      </c>
      <c r="I87" s="34"/>
      <c r="J87" s="37"/>
    </row>
    <row r="88" spans="1:10" ht="47.25" x14ac:dyDescent="0.25">
      <c r="A88" s="49"/>
      <c r="B88" s="3" t="s">
        <v>10</v>
      </c>
      <c r="C88" s="35"/>
      <c r="D88" s="5"/>
      <c r="E88" s="5"/>
      <c r="F88" s="5"/>
      <c r="G88" s="5"/>
      <c r="H88" s="5"/>
      <c r="I88" s="35"/>
      <c r="J88" s="38"/>
    </row>
    <row r="89" spans="1:10" ht="47.25" x14ac:dyDescent="0.25">
      <c r="A89" s="49"/>
      <c r="B89" s="3" t="s">
        <v>11</v>
      </c>
      <c r="C89" s="35"/>
      <c r="D89" s="5"/>
      <c r="E89" s="5"/>
      <c r="F89" s="5"/>
      <c r="G89" s="5"/>
      <c r="H89" s="5"/>
      <c r="I89" s="35"/>
      <c r="J89" s="38"/>
    </row>
    <row r="90" spans="1:10" ht="31.5" x14ac:dyDescent="0.25">
      <c r="A90" s="49"/>
      <c r="B90" s="3" t="s">
        <v>12</v>
      </c>
      <c r="C90" s="35"/>
      <c r="D90" s="5">
        <v>1000000</v>
      </c>
      <c r="E90" s="5">
        <v>0</v>
      </c>
      <c r="F90" s="5">
        <v>0</v>
      </c>
      <c r="G90" s="5">
        <f t="shared" ref="G90" si="21">F90-E90</f>
        <v>0</v>
      </c>
      <c r="H90" s="5">
        <v>0</v>
      </c>
      <c r="I90" s="35"/>
      <c r="J90" s="38"/>
    </row>
    <row r="91" spans="1:10" ht="31.5" x14ac:dyDescent="0.25">
      <c r="A91" s="49"/>
      <c r="B91" s="3" t="s">
        <v>13</v>
      </c>
      <c r="C91" s="36"/>
      <c r="D91" s="5"/>
      <c r="E91" s="5"/>
      <c r="F91" s="5"/>
      <c r="G91" s="5"/>
      <c r="H91" s="5"/>
      <c r="I91" s="36"/>
      <c r="J91" s="39"/>
    </row>
    <row r="92" spans="1:10" x14ac:dyDescent="0.25">
      <c r="A92" s="46" t="s">
        <v>68</v>
      </c>
      <c r="B92" s="3" t="s">
        <v>9</v>
      </c>
      <c r="C92" s="34" t="s">
        <v>62</v>
      </c>
      <c r="D92" s="5">
        <f>D94+D95</f>
        <v>2762747.42</v>
      </c>
      <c r="E92" s="5">
        <f t="shared" ref="E92:F92" si="22">E94+E95</f>
        <v>2738747.42</v>
      </c>
      <c r="F92" s="5">
        <f t="shared" si="22"/>
        <v>2738747.42</v>
      </c>
      <c r="G92" s="5">
        <f t="shared" ref="G92" si="23">F92-E92</f>
        <v>0</v>
      </c>
      <c r="H92" s="5">
        <f>G92/E92</f>
        <v>0</v>
      </c>
      <c r="I92" s="34"/>
      <c r="J92" s="37" t="s">
        <v>123</v>
      </c>
    </row>
    <row r="93" spans="1:10" ht="47.25" x14ac:dyDescent="0.25">
      <c r="A93" s="49"/>
      <c r="B93" s="3" t="s">
        <v>10</v>
      </c>
      <c r="C93" s="35"/>
      <c r="D93" s="5"/>
      <c r="E93" s="5"/>
      <c r="F93" s="5"/>
      <c r="G93" s="5"/>
      <c r="H93" s="5"/>
      <c r="I93" s="35"/>
      <c r="J93" s="38"/>
    </row>
    <row r="94" spans="1:10" ht="47.25" x14ac:dyDescent="0.25">
      <c r="A94" s="49"/>
      <c r="B94" s="3" t="s">
        <v>11</v>
      </c>
      <c r="C94" s="35"/>
      <c r="D94" s="5">
        <v>1257600</v>
      </c>
      <c r="E94" s="5">
        <f>E99+E104</f>
        <v>1257600</v>
      </c>
      <c r="F94" s="5">
        <f>F99+F104</f>
        <v>1257600</v>
      </c>
      <c r="G94" s="5">
        <f t="shared" ref="G94:G95" si="24">F94-E94</f>
        <v>0</v>
      </c>
      <c r="H94" s="5">
        <f>G94/E94</f>
        <v>0</v>
      </c>
      <c r="I94" s="35"/>
      <c r="J94" s="38"/>
    </row>
    <row r="95" spans="1:10" ht="31.5" x14ac:dyDescent="0.25">
      <c r="A95" s="49"/>
      <c r="B95" s="3" t="s">
        <v>12</v>
      </c>
      <c r="C95" s="35"/>
      <c r="D95" s="5">
        <v>1505147.42</v>
      </c>
      <c r="E95" s="5">
        <f>E100+E105</f>
        <v>1481147.42</v>
      </c>
      <c r="F95" s="5">
        <f>F100+F105</f>
        <v>1481147.42</v>
      </c>
      <c r="G95" s="5">
        <f t="shared" si="24"/>
        <v>0</v>
      </c>
      <c r="H95" s="5">
        <f>G95/E95</f>
        <v>0</v>
      </c>
      <c r="I95" s="35"/>
      <c r="J95" s="38"/>
    </row>
    <row r="96" spans="1:10" ht="31.5" x14ac:dyDescent="0.25">
      <c r="A96" s="49"/>
      <c r="B96" s="3" t="s">
        <v>13</v>
      </c>
      <c r="C96" s="36"/>
      <c r="D96" s="5"/>
      <c r="E96" s="5"/>
      <c r="F96" s="5"/>
      <c r="G96" s="5"/>
      <c r="H96" s="5"/>
      <c r="I96" s="36"/>
      <c r="J96" s="39"/>
    </row>
    <row r="97" spans="1:10" x14ac:dyDescent="0.25">
      <c r="A97" s="46" t="s">
        <v>69</v>
      </c>
      <c r="B97" s="3" t="s">
        <v>9</v>
      </c>
      <c r="C97" s="34" t="s">
        <v>62</v>
      </c>
      <c r="D97" s="5">
        <f>D99+D100</f>
        <v>1762747.42</v>
      </c>
      <c r="E97" s="5">
        <f>E99+E100</f>
        <v>1762747.42</v>
      </c>
      <c r="F97" s="5">
        <f>F99+F100</f>
        <v>1762747.42</v>
      </c>
      <c r="G97" s="5">
        <f t="shared" ref="G97" si="25">F97-E97</f>
        <v>0</v>
      </c>
      <c r="H97" s="5">
        <f>G97/E97</f>
        <v>0</v>
      </c>
      <c r="I97" s="34"/>
      <c r="J97" s="37" t="s">
        <v>89</v>
      </c>
    </row>
    <row r="98" spans="1:10" ht="47.25" x14ac:dyDescent="0.25">
      <c r="A98" s="49"/>
      <c r="B98" s="3" t="s">
        <v>10</v>
      </c>
      <c r="C98" s="35"/>
      <c r="D98" s="5"/>
      <c r="E98" s="5"/>
      <c r="F98" s="5"/>
      <c r="G98" s="5"/>
      <c r="H98" s="5"/>
      <c r="I98" s="35"/>
      <c r="J98" s="38"/>
    </row>
    <row r="99" spans="1:10" ht="47.25" x14ac:dyDescent="0.25">
      <c r="A99" s="49"/>
      <c r="B99" s="3" t="s">
        <v>11</v>
      </c>
      <c r="C99" s="35"/>
      <c r="D99" s="5">
        <v>1257600</v>
      </c>
      <c r="E99" s="5">
        <v>1257600</v>
      </c>
      <c r="F99" s="5">
        <v>1257600</v>
      </c>
      <c r="G99" s="5">
        <f t="shared" ref="G99:G100" si="26">F99-E99</f>
        <v>0</v>
      </c>
      <c r="H99" s="5">
        <f t="shared" ref="H99:H100" si="27">G99/E99</f>
        <v>0</v>
      </c>
      <c r="I99" s="35"/>
      <c r="J99" s="38"/>
    </row>
    <row r="100" spans="1:10" ht="31.5" x14ac:dyDescent="0.25">
      <c r="A100" s="49"/>
      <c r="B100" s="3" t="s">
        <v>12</v>
      </c>
      <c r="C100" s="35"/>
      <c r="D100" s="5">
        <v>505147.42</v>
      </c>
      <c r="E100" s="5">
        <v>505147.42</v>
      </c>
      <c r="F100" s="5">
        <v>505147.42</v>
      </c>
      <c r="G100" s="5">
        <f t="shared" si="26"/>
        <v>0</v>
      </c>
      <c r="H100" s="5">
        <f t="shared" si="27"/>
        <v>0</v>
      </c>
      <c r="I100" s="35"/>
      <c r="J100" s="38"/>
    </row>
    <row r="101" spans="1:10" ht="31.5" x14ac:dyDescent="0.25">
      <c r="A101" s="49"/>
      <c r="B101" s="3" t="s">
        <v>13</v>
      </c>
      <c r="C101" s="36"/>
      <c r="D101" s="5"/>
      <c r="E101" s="5"/>
      <c r="F101" s="5"/>
      <c r="G101" s="5"/>
      <c r="H101" s="5"/>
      <c r="I101" s="36"/>
      <c r="J101" s="39"/>
    </row>
    <row r="102" spans="1:10" x14ac:dyDescent="0.25">
      <c r="A102" s="46" t="s">
        <v>70</v>
      </c>
      <c r="B102" s="3" t="s">
        <v>9</v>
      </c>
      <c r="C102" s="34" t="s">
        <v>62</v>
      </c>
      <c r="D102" s="5">
        <f>D104+D105</f>
        <v>1000000</v>
      </c>
      <c r="E102" s="5">
        <v>976000</v>
      </c>
      <c r="F102" s="5">
        <v>976000</v>
      </c>
      <c r="G102" s="5">
        <f t="shared" ref="G102" si="28">F102-E102</f>
        <v>0</v>
      </c>
      <c r="H102" s="5">
        <f>G102/E102</f>
        <v>0</v>
      </c>
      <c r="I102" s="34"/>
      <c r="J102" s="37" t="s">
        <v>88</v>
      </c>
    </row>
    <row r="103" spans="1:10" ht="47.25" x14ac:dyDescent="0.25">
      <c r="A103" s="49"/>
      <c r="B103" s="3" t="s">
        <v>10</v>
      </c>
      <c r="C103" s="35"/>
      <c r="D103" s="5"/>
      <c r="E103" s="5"/>
      <c r="F103" s="5"/>
      <c r="G103" s="5"/>
      <c r="H103" s="5"/>
      <c r="I103" s="35"/>
      <c r="J103" s="38"/>
    </row>
    <row r="104" spans="1:10" ht="47.25" x14ac:dyDescent="0.25">
      <c r="A104" s="49"/>
      <c r="B104" s="3" t="s">
        <v>11</v>
      </c>
      <c r="C104" s="35"/>
      <c r="D104" s="5"/>
      <c r="E104" s="5"/>
      <c r="F104" s="5"/>
      <c r="G104" s="5"/>
      <c r="H104" s="5"/>
      <c r="I104" s="35"/>
      <c r="J104" s="38"/>
    </row>
    <row r="105" spans="1:10" ht="31.5" x14ac:dyDescent="0.25">
      <c r="A105" s="49"/>
      <c r="B105" s="3" t="s">
        <v>12</v>
      </c>
      <c r="C105" s="35"/>
      <c r="D105" s="5">
        <v>1000000</v>
      </c>
      <c r="E105" s="5">
        <v>976000</v>
      </c>
      <c r="F105" s="5">
        <v>976000</v>
      </c>
      <c r="G105" s="5">
        <f t="shared" ref="G105" si="29">F105-E105</f>
        <v>0</v>
      </c>
      <c r="H105" s="5">
        <f>G105/E105</f>
        <v>0</v>
      </c>
      <c r="I105" s="35"/>
      <c r="J105" s="38"/>
    </row>
    <row r="106" spans="1:10" ht="31.5" x14ac:dyDescent="0.25">
      <c r="A106" s="49"/>
      <c r="B106" s="3" t="s">
        <v>13</v>
      </c>
      <c r="C106" s="36"/>
      <c r="D106" s="5"/>
      <c r="E106" s="5"/>
      <c r="F106" s="5"/>
      <c r="G106" s="5"/>
      <c r="H106" s="5"/>
      <c r="I106" s="36"/>
      <c r="J106" s="39"/>
    </row>
    <row r="107" spans="1:10" x14ac:dyDescent="0.25">
      <c r="A107" s="46" t="s">
        <v>71</v>
      </c>
      <c r="B107" s="17" t="s">
        <v>9</v>
      </c>
      <c r="C107" s="34" t="s">
        <v>62</v>
      </c>
      <c r="D107" s="5">
        <f>D109+D110</f>
        <v>500000</v>
      </c>
      <c r="E107" s="5">
        <f>E109+E110</f>
        <v>115058.5</v>
      </c>
      <c r="F107" s="5">
        <f>F109+F110</f>
        <v>115058.5</v>
      </c>
      <c r="G107" s="5">
        <f t="shared" ref="G107" si="30">F107-E107</f>
        <v>0</v>
      </c>
      <c r="H107" s="5">
        <f>G107/E107</f>
        <v>0</v>
      </c>
      <c r="I107" s="34"/>
      <c r="J107" s="37" t="s">
        <v>124</v>
      </c>
    </row>
    <row r="108" spans="1:10" ht="47.25" x14ac:dyDescent="0.25">
      <c r="A108" s="49"/>
      <c r="B108" s="17" t="s">
        <v>10</v>
      </c>
      <c r="C108" s="35"/>
      <c r="D108" s="5"/>
      <c r="E108" s="5"/>
      <c r="F108" s="5"/>
      <c r="G108" s="5"/>
      <c r="H108" s="5"/>
      <c r="I108" s="35"/>
      <c r="J108" s="38"/>
    </row>
    <row r="109" spans="1:10" ht="47.25" x14ac:dyDescent="0.25">
      <c r="A109" s="49"/>
      <c r="B109" s="17" t="s">
        <v>11</v>
      </c>
      <c r="C109" s="35"/>
      <c r="D109" s="5"/>
      <c r="E109" s="5"/>
      <c r="F109" s="5"/>
      <c r="G109" s="5"/>
      <c r="H109" s="5"/>
      <c r="I109" s="35"/>
      <c r="J109" s="38"/>
    </row>
    <row r="110" spans="1:10" ht="31.5" x14ac:dyDescent="0.25">
      <c r="A110" s="49"/>
      <c r="B110" s="17" t="s">
        <v>12</v>
      </c>
      <c r="C110" s="35"/>
      <c r="D110" s="5">
        <v>500000</v>
      </c>
      <c r="E110" s="5">
        <v>115058.5</v>
      </c>
      <c r="F110" s="5">
        <v>115058.5</v>
      </c>
      <c r="G110" s="5">
        <f t="shared" ref="G110" si="31">F110-E110</f>
        <v>0</v>
      </c>
      <c r="H110" s="5">
        <f>G110/E110</f>
        <v>0</v>
      </c>
      <c r="I110" s="35"/>
      <c r="J110" s="38"/>
    </row>
    <row r="111" spans="1:10" ht="31.5" x14ac:dyDescent="0.25">
      <c r="A111" s="49"/>
      <c r="B111" s="17" t="s">
        <v>13</v>
      </c>
      <c r="C111" s="36"/>
      <c r="D111" s="5"/>
      <c r="E111" s="5"/>
      <c r="F111" s="5"/>
      <c r="G111" s="5"/>
      <c r="H111" s="5"/>
      <c r="I111" s="36"/>
      <c r="J111" s="39"/>
    </row>
    <row r="112" spans="1:10" x14ac:dyDescent="0.25">
      <c r="A112" s="46" t="s">
        <v>110</v>
      </c>
      <c r="B112" s="17" t="s">
        <v>9</v>
      </c>
      <c r="C112" s="34" t="s">
        <v>62</v>
      </c>
      <c r="D112" s="5"/>
      <c r="E112" s="5"/>
      <c r="F112" s="5"/>
      <c r="G112" s="5"/>
      <c r="H112" s="5"/>
      <c r="I112" s="34"/>
      <c r="J112" s="37"/>
    </row>
    <row r="113" spans="1:10" ht="47.25" x14ac:dyDescent="0.25">
      <c r="A113" s="49"/>
      <c r="B113" s="17" t="s">
        <v>10</v>
      </c>
      <c r="C113" s="35"/>
      <c r="D113" s="5"/>
      <c r="E113" s="5"/>
      <c r="F113" s="5"/>
      <c r="G113" s="5"/>
      <c r="H113" s="5"/>
      <c r="I113" s="35"/>
      <c r="J113" s="38"/>
    </row>
    <row r="114" spans="1:10" ht="47.25" x14ac:dyDescent="0.25">
      <c r="A114" s="49"/>
      <c r="B114" s="17" t="s">
        <v>11</v>
      </c>
      <c r="C114" s="35"/>
      <c r="D114" s="5"/>
      <c r="E114" s="5"/>
      <c r="F114" s="5"/>
      <c r="G114" s="5"/>
      <c r="H114" s="5"/>
      <c r="I114" s="35"/>
      <c r="J114" s="38"/>
    </row>
    <row r="115" spans="1:10" ht="31.5" x14ac:dyDescent="0.25">
      <c r="A115" s="49"/>
      <c r="B115" s="17" t="s">
        <v>12</v>
      </c>
      <c r="C115" s="35"/>
      <c r="D115" s="5"/>
      <c r="E115" s="5"/>
      <c r="F115" s="5"/>
      <c r="G115" s="5"/>
      <c r="H115" s="5"/>
      <c r="I115" s="35"/>
      <c r="J115" s="38"/>
    </row>
    <row r="116" spans="1:10" ht="31.5" x14ac:dyDescent="0.25">
      <c r="A116" s="49"/>
      <c r="B116" s="17" t="s">
        <v>13</v>
      </c>
      <c r="C116" s="36"/>
      <c r="D116" s="5"/>
      <c r="E116" s="5"/>
      <c r="F116" s="5"/>
      <c r="G116" s="5"/>
      <c r="H116" s="5"/>
      <c r="I116" s="36"/>
      <c r="J116" s="39"/>
    </row>
    <row r="117" spans="1:10" x14ac:dyDescent="0.25">
      <c r="A117" s="46" t="s">
        <v>72</v>
      </c>
      <c r="B117" s="3" t="s">
        <v>9</v>
      </c>
      <c r="C117" s="34" t="s">
        <v>63</v>
      </c>
      <c r="D117" s="5"/>
      <c r="E117" s="5"/>
      <c r="F117" s="5"/>
      <c r="G117" s="5"/>
      <c r="H117" s="5"/>
      <c r="I117" s="34"/>
      <c r="J117" s="37"/>
    </row>
    <row r="118" spans="1:10" ht="47.25" x14ac:dyDescent="0.25">
      <c r="A118" s="49"/>
      <c r="B118" s="3" t="s">
        <v>10</v>
      </c>
      <c r="C118" s="35"/>
      <c r="D118" s="5"/>
      <c r="E118" s="5"/>
      <c r="F118" s="5"/>
      <c r="G118" s="5"/>
      <c r="H118" s="5"/>
      <c r="I118" s="35"/>
      <c r="J118" s="38"/>
    </row>
    <row r="119" spans="1:10" ht="47.25" x14ac:dyDescent="0.25">
      <c r="A119" s="49"/>
      <c r="B119" s="3" t="s">
        <v>11</v>
      </c>
      <c r="C119" s="35"/>
      <c r="D119" s="5"/>
      <c r="E119" s="5"/>
      <c r="F119" s="5"/>
      <c r="G119" s="5"/>
      <c r="H119" s="5"/>
      <c r="I119" s="35"/>
      <c r="J119" s="38"/>
    </row>
    <row r="120" spans="1:10" ht="31.5" x14ac:dyDescent="0.25">
      <c r="A120" s="49"/>
      <c r="B120" s="3" t="s">
        <v>12</v>
      </c>
      <c r="C120" s="35"/>
      <c r="D120" s="5"/>
      <c r="E120" s="5"/>
      <c r="F120" s="5"/>
      <c r="G120" s="5"/>
      <c r="H120" s="5"/>
      <c r="I120" s="35"/>
      <c r="J120" s="38"/>
    </row>
    <row r="121" spans="1:10" ht="31.5" x14ac:dyDescent="0.25">
      <c r="A121" s="49"/>
      <c r="B121" s="3" t="s">
        <v>13</v>
      </c>
      <c r="C121" s="36"/>
      <c r="D121" s="5"/>
      <c r="E121" s="5"/>
      <c r="F121" s="5"/>
      <c r="G121" s="5"/>
      <c r="H121" s="5"/>
      <c r="I121" s="36"/>
      <c r="J121" s="39"/>
    </row>
    <row r="122" spans="1:10" x14ac:dyDescent="0.25">
      <c r="A122" s="46" t="s">
        <v>73</v>
      </c>
      <c r="B122" s="3" t="s">
        <v>9</v>
      </c>
      <c r="C122" s="34" t="s">
        <v>63</v>
      </c>
      <c r="D122" s="5"/>
      <c r="E122" s="5"/>
      <c r="F122" s="5"/>
      <c r="G122" s="5"/>
      <c r="H122" s="5"/>
      <c r="I122" s="34"/>
      <c r="J122" s="37"/>
    </row>
    <row r="123" spans="1:10" ht="47.25" x14ac:dyDescent="0.25">
      <c r="A123" s="49"/>
      <c r="B123" s="3" t="s">
        <v>10</v>
      </c>
      <c r="C123" s="35"/>
      <c r="D123" s="5"/>
      <c r="E123" s="5"/>
      <c r="F123" s="5"/>
      <c r="G123" s="5"/>
      <c r="H123" s="5"/>
      <c r="I123" s="35"/>
      <c r="J123" s="38"/>
    </row>
    <row r="124" spans="1:10" ht="47.25" x14ac:dyDescent="0.25">
      <c r="A124" s="49"/>
      <c r="B124" s="3" t="s">
        <v>11</v>
      </c>
      <c r="C124" s="35"/>
      <c r="D124" s="5"/>
      <c r="E124" s="5"/>
      <c r="F124" s="5"/>
      <c r="G124" s="5"/>
      <c r="H124" s="5"/>
      <c r="I124" s="35"/>
      <c r="J124" s="38"/>
    </row>
    <row r="125" spans="1:10" ht="31.5" x14ac:dyDescent="0.25">
      <c r="A125" s="49"/>
      <c r="B125" s="3" t="s">
        <v>12</v>
      </c>
      <c r="C125" s="35"/>
      <c r="D125" s="5"/>
      <c r="E125" s="5"/>
      <c r="F125" s="5"/>
      <c r="G125" s="5"/>
      <c r="H125" s="5"/>
      <c r="I125" s="35"/>
      <c r="J125" s="38"/>
    </row>
    <row r="126" spans="1:10" ht="31.5" x14ac:dyDescent="0.25">
      <c r="A126" s="49"/>
      <c r="B126" s="3" t="s">
        <v>13</v>
      </c>
      <c r="C126" s="36"/>
      <c r="D126" s="5"/>
      <c r="E126" s="5"/>
      <c r="F126" s="5"/>
      <c r="G126" s="5"/>
      <c r="H126" s="5"/>
      <c r="I126" s="36"/>
      <c r="J126" s="39"/>
    </row>
    <row r="127" spans="1:10" x14ac:dyDescent="0.25">
      <c r="A127" s="46" t="s">
        <v>74</v>
      </c>
      <c r="B127" s="3" t="s">
        <v>9</v>
      </c>
      <c r="C127" s="34" t="s">
        <v>63</v>
      </c>
      <c r="D127" s="5"/>
      <c r="E127" s="5"/>
      <c r="F127" s="5"/>
      <c r="G127" s="5"/>
      <c r="H127" s="5"/>
      <c r="I127" s="34"/>
      <c r="J127" s="37"/>
    </row>
    <row r="128" spans="1:10" ht="47.25" x14ac:dyDescent="0.25">
      <c r="A128" s="49"/>
      <c r="B128" s="3" t="s">
        <v>10</v>
      </c>
      <c r="C128" s="35"/>
      <c r="D128" s="5"/>
      <c r="E128" s="5"/>
      <c r="F128" s="5"/>
      <c r="G128" s="5"/>
      <c r="H128" s="5"/>
      <c r="I128" s="35"/>
      <c r="J128" s="38"/>
    </row>
    <row r="129" spans="1:10" ht="47.25" x14ac:dyDescent="0.25">
      <c r="A129" s="49"/>
      <c r="B129" s="3" t="s">
        <v>11</v>
      </c>
      <c r="C129" s="35"/>
      <c r="D129" s="5"/>
      <c r="E129" s="5"/>
      <c r="F129" s="5"/>
      <c r="G129" s="5"/>
      <c r="H129" s="5"/>
      <c r="I129" s="35"/>
      <c r="J129" s="38"/>
    </row>
    <row r="130" spans="1:10" ht="31.5" x14ac:dyDescent="0.25">
      <c r="A130" s="49"/>
      <c r="B130" s="3" t="s">
        <v>12</v>
      </c>
      <c r="C130" s="35"/>
      <c r="D130" s="5"/>
      <c r="E130" s="5"/>
      <c r="F130" s="5"/>
      <c r="G130" s="5"/>
      <c r="H130" s="5"/>
      <c r="I130" s="35"/>
      <c r="J130" s="38"/>
    </row>
    <row r="131" spans="1:10" ht="31.5" x14ac:dyDescent="0.25">
      <c r="A131" s="49"/>
      <c r="B131" s="3" t="s">
        <v>13</v>
      </c>
      <c r="C131" s="36"/>
      <c r="D131" s="5"/>
      <c r="E131" s="5"/>
      <c r="F131" s="5"/>
      <c r="G131" s="5"/>
      <c r="H131" s="5"/>
      <c r="I131" s="36"/>
      <c r="J131" s="39"/>
    </row>
    <row r="132" spans="1:10" x14ac:dyDescent="0.25">
      <c r="A132" s="46" t="s">
        <v>75</v>
      </c>
      <c r="B132" s="3" t="s">
        <v>9</v>
      </c>
      <c r="C132" s="46" t="s">
        <v>64</v>
      </c>
      <c r="D132" s="5"/>
      <c r="E132" s="5"/>
      <c r="F132" s="5"/>
      <c r="G132" s="5"/>
      <c r="H132" s="5"/>
      <c r="I132" s="34"/>
      <c r="J132" s="34" t="s">
        <v>87</v>
      </c>
    </row>
    <row r="133" spans="1:10" ht="47.25" x14ac:dyDescent="0.25">
      <c r="A133" s="49"/>
      <c r="B133" s="3" t="s">
        <v>10</v>
      </c>
      <c r="C133" s="49"/>
      <c r="D133" s="5"/>
      <c r="E133" s="5"/>
      <c r="F133" s="5"/>
      <c r="G133" s="5"/>
      <c r="H133" s="5"/>
      <c r="I133" s="35"/>
      <c r="J133" s="35"/>
    </row>
    <row r="134" spans="1:10" ht="47.25" x14ac:dyDescent="0.25">
      <c r="A134" s="49"/>
      <c r="B134" s="3" t="s">
        <v>11</v>
      </c>
      <c r="C134" s="49"/>
      <c r="D134" s="5"/>
      <c r="E134" s="5"/>
      <c r="F134" s="5"/>
      <c r="G134" s="5"/>
      <c r="H134" s="5"/>
      <c r="I134" s="35"/>
      <c r="J134" s="35"/>
    </row>
    <row r="135" spans="1:10" ht="31.5" x14ac:dyDescent="0.25">
      <c r="A135" s="49"/>
      <c r="B135" s="3" t="s">
        <v>12</v>
      </c>
      <c r="C135" s="49"/>
      <c r="D135" s="5"/>
      <c r="E135" s="5"/>
      <c r="F135" s="5"/>
      <c r="G135" s="5"/>
      <c r="H135" s="5"/>
      <c r="I135" s="35"/>
      <c r="J135" s="35"/>
    </row>
    <row r="136" spans="1:10" ht="31.5" x14ac:dyDescent="0.25">
      <c r="A136" s="49"/>
      <c r="B136" s="3" t="s">
        <v>13</v>
      </c>
      <c r="C136" s="49"/>
      <c r="D136" s="5"/>
      <c r="E136" s="5"/>
      <c r="F136" s="5"/>
      <c r="G136" s="5"/>
      <c r="H136" s="5"/>
      <c r="I136" s="36"/>
      <c r="J136" s="36"/>
    </row>
    <row r="137" spans="1:10" x14ac:dyDescent="0.25">
      <c r="A137" s="46" t="s">
        <v>76</v>
      </c>
      <c r="B137" s="3" t="s">
        <v>9</v>
      </c>
      <c r="C137" s="46" t="s">
        <v>62</v>
      </c>
      <c r="D137" s="5"/>
      <c r="E137" s="5"/>
      <c r="F137" s="5"/>
      <c r="G137" s="5"/>
      <c r="H137" s="5"/>
      <c r="I137" s="34"/>
      <c r="J137" s="40" t="s">
        <v>127</v>
      </c>
    </row>
    <row r="138" spans="1:10" ht="47.25" x14ac:dyDescent="0.25">
      <c r="A138" s="49"/>
      <c r="B138" s="3" t="s">
        <v>10</v>
      </c>
      <c r="C138" s="49"/>
      <c r="D138" s="5"/>
      <c r="E138" s="5"/>
      <c r="F138" s="5"/>
      <c r="G138" s="5"/>
      <c r="H138" s="5"/>
      <c r="I138" s="35"/>
      <c r="J138" s="41"/>
    </row>
    <row r="139" spans="1:10" ht="47.25" x14ac:dyDescent="0.25">
      <c r="A139" s="49"/>
      <c r="B139" s="3" t="s">
        <v>11</v>
      </c>
      <c r="C139" s="49"/>
      <c r="D139" s="5"/>
      <c r="E139" s="5"/>
      <c r="F139" s="5"/>
      <c r="G139" s="5"/>
      <c r="H139" s="5"/>
      <c r="I139" s="35"/>
      <c r="J139" s="41"/>
    </row>
    <row r="140" spans="1:10" ht="31.5" x14ac:dyDescent="0.25">
      <c r="A140" s="49"/>
      <c r="B140" s="3" t="s">
        <v>12</v>
      </c>
      <c r="C140" s="49"/>
      <c r="D140" s="5"/>
      <c r="E140" s="5"/>
      <c r="F140" s="5"/>
      <c r="G140" s="5"/>
      <c r="H140" s="5"/>
      <c r="I140" s="35"/>
      <c r="J140" s="41"/>
    </row>
    <row r="141" spans="1:10" ht="31.5" x14ac:dyDescent="0.25">
      <c r="A141" s="49"/>
      <c r="B141" s="3" t="s">
        <v>13</v>
      </c>
      <c r="C141" s="49"/>
      <c r="D141" s="5"/>
      <c r="E141" s="5"/>
      <c r="F141" s="5"/>
      <c r="G141" s="5"/>
      <c r="H141" s="5"/>
      <c r="I141" s="36"/>
      <c r="J141" s="42"/>
    </row>
    <row r="142" spans="1:10" x14ac:dyDescent="0.25">
      <c r="A142" s="46" t="s">
        <v>31</v>
      </c>
      <c r="B142" s="3" t="s">
        <v>9</v>
      </c>
      <c r="C142" s="46" t="s">
        <v>32</v>
      </c>
      <c r="D142" s="5">
        <f>D144+D145</f>
        <v>666000</v>
      </c>
      <c r="E142" s="5">
        <f>E144+E145</f>
        <v>666000</v>
      </c>
      <c r="F142" s="5">
        <f>F144+F145</f>
        <v>666000</v>
      </c>
      <c r="G142" s="5">
        <f t="shared" ref="G142" si="32">F142-E142</f>
        <v>0</v>
      </c>
      <c r="H142" s="5">
        <f>G142/E142</f>
        <v>0</v>
      </c>
      <c r="I142" s="34"/>
      <c r="J142" s="37" t="s">
        <v>137</v>
      </c>
    </row>
    <row r="143" spans="1:10" ht="47.25" x14ac:dyDescent="0.25">
      <c r="A143" s="49"/>
      <c r="B143" s="3" t="s">
        <v>10</v>
      </c>
      <c r="C143" s="49"/>
      <c r="D143" s="5"/>
      <c r="E143" s="5"/>
      <c r="F143" s="5"/>
      <c r="G143" s="5"/>
      <c r="H143" s="5"/>
      <c r="I143" s="35"/>
      <c r="J143" s="38"/>
    </row>
    <row r="144" spans="1:10" ht="47.25" x14ac:dyDescent="0.25">
      <c r="A144" s="49"/>
      <c r="B144" s="3" t="s">
        <v>11</v>
      </c>
      <c r="C144" s="49"/>
      <c r="D144" s="5"/>
      <c r="E144" s="5"/>
      <c r="F144" s="5"/>
      <c r="G144" s="5"/>
      <c r="H144" s="5"/>
      <c r="I144" s="35"/>
      <c r="J144" s="38"/>
    </row>
    <row r="145" spans="1:10" ht="31.5" x14ac:dyDescent="0.25">
      <c r="A145" s="49"/>
      <c r="B145" s="3" t="s">
        <v>12</v>
      </c>
      <c r="C145" s="49"/>
      <c r="D145" s="5">
        <v>666000</v>
      </c>
      <c r="E145" s="5">
        <v>666000</v>
      </c>
      <c r="F145" s="5">
        <v>666000</v>
      </c>
      <c r="G145" s="5">
        <f t="shared" ref="G145" si="33">F145-E145</f>
        <v>0</v>
      </c>
      <c r="H145" s="5">
        <f>G145/E145</f>
        <v>0</v>
      </c>
      <c r="I145" s="35"/>
      <c r="J145" s="38"/>
    </row>
    <row r="146" spans="1:10" ht="31.5" x14ac:dyDescent="0.25">
      <c r="A146" s="49"/>
      <c r="B146" s="3" t="s">
        <v>13</v>
      </c>
      <c r="C146" s="49"/>
      <c r="D146" s="5"/>
      <c r="E146" s="5"/>
      <c r="F146" s="5"/>
      <c r="G146" s="5"/>
      <c r="H146" s="5"/>
      <c r="I146" s="36"/>
      <c r="J146" s="39"/>
    </row>
    <row r="147" spans="1:10" x14ac:dyDescent="0.25">
      <c r="A147" s="46" t="s">
        <v>111</v>
      </c>
      <c r="B147" s="17" t="s">
        <v>9</v>
      </c>
      <c r="C147" s="46" t="s">
        <v>32</v>
      </c>
      <c r="D147" s="5">
        <f>D149+D150</f>
        <v>666000</v>
      </c>
      <c r="E147" s="5">
        <f>E149+E150</f>
        <v>666000</v>
      </c>
      <c r="F147" s="5">
        <f>F149+F150</f>
        <v>666000</v>
      </c>
      <c r="G147" s="5">
        <f t="shared" ref="G147" si="34">F147-E147</f>
        <v>0</v>
      </c>
      <c r="H147" s="5">
        <f>G147/E147</f>
        <v>0</v>
      </c>
      <c r="I147" s="34"/>
      <c r="J147" s="37"/>
    </row>
    <row r="148" spans="1:10" ht="47.25" x14ac:dyDescent="0.25">
      <c r="A148" s="49"/>
      <c r="B148" s="17" t="s">
        <v>10</v>
      </c>
      <c r="C148" s="49"/>
      <c r="D148" s="5"/>
      <c r="E148" s="5"/>
      <c r="F148" s="5"/>
      <c r="G148" s="5"/>
      <c r="H148" s="5"/>
      <c r="I148" s="35"/>
      <c r="J148" s="43"/>
    </row>
    <row r="149" spans="1:10" ht="47.25" x14ac:dyDescent="0.25">
      <c r="A149" s="49"/>
      <c r="B149" s="17" t="s">
        <v>11</v>
      </c>
      <c r="C149" s="49"/>
      <c r="D149" s="5"/>
      <c r="E149" s="5"/>
      <c r="F149" s="5"/>
      <c r="G149" s="5"/>
      <c r="H149" s="5"/>
      <c r="I149" s="35"/>
      <c r="J149" s="43"/>
    </row>
    <row r="150" spans="1:10" ht="31.5" x14ac:dyDescent="0.25">
      <c r="A150" s="49"/>
      <c r="B150" s="17" t="s">
        <v>12</v>
      </c>
      <c r="C150" s="49"/>
      <c r="D150" s="5">
        <v>666000</v>
      </c>
      <c r="E150" s="5">
        <v>666000</v>
      </c>
      <c r="F150" s="5">
        <v>666000</v>
      </c>
      <c r="G150" s="5">
        <f t="shared" ref="G150" si="35">F150-E150</f>
        <v>0</v>
      </c>
      <c r="H150" s="5">
        <f>G150/E150</f>
        <v>0</v>
      </c>
      <c r="I150" s="35"/>
      <c r="J150" s="43"/>
    </row>
    <row r="151" spans="1:10" ht="31.5" x14ac:dyDescent="0.25">
      <c r="A151" s="49"/>
      <c r="B151" s="17" t="s">
        <v>13</v>
      </c>
      <c r="C151" s="49"/>
      <c r="D151" s="5"/>
      <c r="E151" s="5"/>
      <c r="F151" s="5"/>
      <c r="G151" s="5"/>
      <c r="H151" s="5"/>
      <c r="I151" s="36"/>
      <c r="J151" s="43"/>
    </row>
    <row r="152" spans="1:10" x14ac:dyDescent="0.25">
      <c r="A152" s="46" t="s">
        <v>112</v>
      </c>
      <c r="B152" s="27" t="s">
        <v>9</v>
      </c>
      <c r="C152" s="46" t="s">
        <v>32</v>
      </c>
      <c r="D152" s="5"/>
      <c r="E152" s="5"/>
      <c r="F152" s="5"/>
      <c r="G152" s="5"/>
      <c r="H152" s="5"/>
      <c r="I152" s="34"/>
      <c r="J152" s="37" t="s">
        <v>138</v>
      </c>
    </row>
    <row r="153" spans="1:10" ht="47.25" x14ac:dyDescent="0.25">
      <c r="A153" s="49"/>
      <c r="B153" s="27" t="s">
        <v>10</v>
      </c>
      <c r="C153" s="49"/>
      <c r="D153" s="5"/>
      <c r="E153" s="5"/>
      <c r="F153" s="5"/>
      <c r="G153" s="5"/>
      <c r="H153" s="5"/>
      <c r="I153" s="35"/>
      <c r="J153" s="43"/>
    </row>
    <row r="154" spans="1:10" ht="47.25" x14ac:dyDescent="0.25">
      <c r="A154" s="49"/>
      <c r="B154" s="27" t="s">
        <v>11</v>
      </c>
      <c r="C154" s="49"/>
      <c r="D154" s="5"/>
      <c r="E154" s="5"/>
      <c r="F154" s="5"/>
      <c r="G154" s="5"/>
      <c r="H154" s="5"/>
      <c r="I154" s="35"/>
      <c r="J154" s="43"/>
    </row>
    <row r="155" spans="1:10" ht="31.5" x14ac:dyDescent="0.25">
      <c r="A155" s="49"/>
      <c r="B155" s="27" t="s">
        <v>12</v>
      </c>
      <c r="C155" s="49"/>
      <c r="D155" s="5"/>
      <c r="E155" s="5"/>
      <c r="F155" s="5"/>
      <c r="G155" s="5"/>
      <c r="H155" s="5"/>
      <c r="I155" s="35"/>
      <c r="J155" s="43"/>
    </row>
    <row r="156" spans="1:10" ht="31.5" x14ac:dyDescent="0.25">
      <c r="A156" s="49"/>
      <c r="B156" s="27" t="s">
        <v>13</v>
      </c>
      <c r="C156" s="49"/>
      <c r="D156" s="5"/>
      <c r="E156" s="5"/>
      <c r="F156" s="5"/>
      <c r="G156" s="5"/>
      <c r="H156" s="5"/>
      <c r="I156" s="36"/>
      <c r="J156" s="43"/>
    </row>
    <row r="157" spans="1:10" x14ac:dyDescent="0.25">
      <c r="A157" s="44" t="s">
        <v>77</v>
      </c>
      <c r="B157" s="30" t="s">
        <v>9</v>
      </c>
      <c r="C157" s="44" t="s">
        <v>62</v>
      </c>
      <c r="D157" s="29">
        <f>D162+D167</f>
        <v>600000</v>
      </c>
      <c r="E157" s="29">
        <f>E160</f>
        <v>350000</v>
      </c>
      <c r="F157" s="29">
        <f>F160</f>
        <v>350000</v>
      </c>
      <c r="G157" s="29">
        <f t="shared" ref="G157" si="36">F157-E157</f>
        <v>0</v>
      </c>
      <c r="H157" s="29">
        <f>G157/E157</f>
        <v>0</v>
      </c>
      <c r="I157" s="37"/>
      <c r="J157" s="47"/>
    </row>
    <row r="158" spans="1:10" ht="47.25" x14ac:dyDescent="0.25">
      <c r="A158" s="45"/>
      <c r="B158" s="30" t="s">
        <v>10</v>
      </c>
      <c r="C158" s="45"/>
      <c r="D158" s="29"/>
      <c r="E158" s="29"/>
      <c r="F158" s="29"/>
      <c r="G158" s="29"/>
      <c r="H158" s="29"/>
      <c r="I158" s="38"/>
      <c r="J158" s="38"/>
    </row>
    <row r="159" spans="1:10" ht="47.25" x14ac:dyDescent="0.25">
      <c r="A159" s="45"/>
      <c r="B159" s="30" t="s">
        <v>11</v>
      </c>
      <c r="C159" s="45"/>
      <c r="D159" s="29"/>
      <c r="E159" s="29"/>
      <c r="F159" s="29"/>
      <c r="G159" s="29"/>
      <c r="H159" s="29"/>
      <c r="I159" s="38"/>
      <c r="J159" s="38"/>
    </row>
    <row r="160" spans="1:10" ht="31.5" x14ac:dyDescent="0.25">
      <c r="A160" s="45"/>
      <c r="B160" s="30" t="s">
        <v>12</v>
      </c>
      <c r="C160" s="45"/>
      <c r="D160" s="29">
        <v>600000</v>
      </c>
      <c r="E160" s="29">
        <v>350000</v>
      </c>
      <c r="F160" s="29">
        <v>350000</v>
      </c>
      <c r="G160" s="29">
        <f t="shared" ref="G160" si="37">F160-E160</f>
        <v>0</v>
      </c>
      <c r="H160" s="29">
        <f>G160/E160</f>
        <v>0</v>
      </c>
      <c r="I160" s="38"/>
      <c r="J160" s="38"/>
    </row>
    <row r="161" spans="1:10" ht="31.5" x14ac:dyDescent="0.25">
      <c r="A161" s="45"/>
      <c r="B161" s="30" t="s">
        <v>13</v>
      </c>
      <c r="C161" s="45"/>
      <c r="D161" s="29"/>
      <c r="E161" s="29"/>
      <c r="F161" s="29"/>
      <c r="G161" s="29"/>
      <c r="H161" s="29"/>
      <c r="I161" s="39"/>
      <c r="J161" s="38"/>
    </row>
    <row r="162" spans="1:10" x14ac:dyDescent="0.25">
      <c r="A162" s="44" t="s">
        <v>78</v>
      </c>
      <c r="B162" s="30" t="s">
        <v>9</v>
      </c>
      <c r="C162" s="44" t="s">
        <v>62</v>
      </c>
      <c r="D162" s="29">
        <f>D165</f>
        <v>350000</v>
      </c>
      <c r="E162" s="29">
        <f>E165</f>
        <v>350000</v>
      </c>
      <c r="F162" s="29">
        <f>F165</f>
        <v>350000</v>
      </c>
      <c r="G162" s="29">
        <f t="shared" ref="G162" si="38">F162-E162</f>
        <v>0</v>
      </c>
      <c r="H162" s="29">
        <f>G162/E162</f>
        <v>0</v>
      </c>
      <c r="I162" s="37"/>
      <c r="J162" s="37" t="s">
        <v>128</v>
      </c>
    </row>
    <row r="163" spans="1:10" ht="47.25" x14ac:dyDescent="0.25">
      <c r="A163" s="45"/>
      <c r="B163" s="30" t="s">
        <v>10</v>
      </c>
      <c r="C163" s="45"/>
      <c r="D163" s="29"/>
      <c r="E163" s="29"/>
      <c r="F163" s="29"/>
      <c r="G163" s="29"/>
      <c r="H163" s="29"/>
      <c r="I163" s="38"/>
      <c r="J163" s="43"/>
    </row>
    <row r="164" spans="1:10" ht="47.25" x14ac:dyDescent="0.25">
      <c r="A164" s="45"/>
      <c r="B164" s="30" t="s">
        <v>11</v>
      </c>
      <c r="C164" s="45"/>
      <c r="D164" s="29"/>
      <c r="E164" s="29"/>
      <c r="F164" s="29"/>
      <c r="G164" s="29"/>
      <c r="H164" s="29"/>
      <c r="I164" s="38"/>
      <c r="J164" s="43"/>
    </row>
    <row r="165" spans="1:10" ht="31.5" x14ac:dyDescent="0.25">
      <c r="A165" s="45"/>
      <c r="B165" s="30" t="s">
        <v>12</v>
      </c>
      <c r="C165" s="45"/>
      <c r="D165" s="29">
        <v>350000</v>
      </c>
      <c r="E165" s="29">
        <v>350000</v>
      </c>
      <c r="F165" s="29">
        <v>350000</v>
      </c>
      <c r="G165" s="29">
        <f t="shared" ref="G165" si="39">F165-E165</f>
        <v>0</v>
      </c>
      <c r="H165" s="29">
        <f>G165/E165</f>
        <v>0</v>
      </c>
      <c r="I165" s="38"/>
      <c r="J165" s="43"/>
    </row>
    <row r="166" spans="1:10" ht="31.5" x14ac:dyDescent="0.25">
      <c r="A166" s="45"/>
      <c r="B166" s="30" t="s">
        <v>13</v>
      </c>
      <c r="C166" s="45"/>
      <c r="D166" s="29"/>
      <c r="E166" s="29"/>
      <c r="F166" s="29"/>
      <c r="G166" s="29"/>
      <c r="H166" s="29"/>
      <c r="I166" s="39"/>
      <c r="J166" s="43"/>
    </row>
    <row r="167" spans="1:10" x14ac:dyDescent="0.25">
      <c r="A167" s="44" t="s">
        <v>113</v>
      </c>
      <c r="B167" s="30" t="s">
        <v>9</v>
      </c>
      <c r="C167" s="44" t="s">
        <v>62</v>
      </c>
      <c r="D167" s="29">
        <f>D170</f>
        <v>250000</v>
      </c>
      <c r="E167" s="29">
        <v>0</v>
      </c>
      <c r="F167" s="29">
        <v>0</v>
      </c>
      <c r="G167" s="29">
        <f t="shared" ref="G167:G170" si="40">F167-E167</f>
        <v>0</v>
      </c>
      <c r="H167" s="29">
        <v>0</v>
      </c>
      <c r="I167" s="37"/>
      <c r="J167" s="37" t="s">
        <v>129</v>
      </c>
    </row>
    <row r="168" spans="1:10" ht="47.25" x14ac:dyDescent="0.25">
      <c r="A168" s="45"/>
      <c r="B168" s="30" t="s">
        <v>10</v>
      </c>
      <c r="C168" s="45"/>
      <c r="D168" s="29"/>
      <c r="E168" s="29"/>
      <c r="F168" s="29"/>
      <c r="G168" s="29"/>
      <c r="H168" s="29"/>
      <c r="I168" s="38"/>
      <c r="J168" s="43"/>
    </row>
    <row r="169" spans="1:10" ht="47.25" x14ac:dyDescent="0.25">
      <c r="A169" s="45"/>
      <c r="B169" s="30" t="s">
        <v>11</v>
      </c>
      <c r="C169" s="45"/>
      <c r="D169" s="29"/>
      <c r="E169" s="29"/>
      <c r="F169" s="29"/>
      <c r="G169" s="29"/>
      <c r="H169" s="29"/>
      <c r="I169" s="38"/>
      <c r="J169" s="43"/>
    </row>
    <row r="170" spans="1:10" ht="31.5" x14ac:dyDescent="0.25">
      <c r="A170" s="45"/>
      <c r="B170" s="30" t="s">
        <v>12</v>
      </c>
      <c r="C170" s="45"/>
      <c r="D170" s="29">
        <v>250000</v>
      </c>
      <c r="E170" s="29">
        <v>0</v>
      </c>
      <c r="F170" s="29">
        <v>0</v>
      </c>
      <c r="G170" s="29">
        <f t="shared" si="40"/>
        <v>0</v>
      </c>
      <c r="H170" s="29">
        <v>0</v>
      </c>
      <c r="I170" s="38"/>
      <c r="J170" s="43"/>
    </row>
    <row r="171" spans="1:10" ht="31.5" x14ac:dyDescent="0.25">
      <c r="A171" s="45"/>
      <c r="B171" s="30" t="s">
        <v>13</v>
      </c>
      <c r="C171" s="45"/>
      <c r="D171" s="29"/>
      <c r="E171" s="29"/>
      <c r="F171" s="29"/>
      <c r="G171" s="29"/>
      <c r="H171" s="29"/>
      <c r="I171" s="39"/>
      <c r="J171" s="43"/>
    </row>
    <row r="172" spans="1:10" x14ac:dyDescent="0.25">
      <c r="A172" s="46" t="s">
        <v>14</v>
      </c>
      <c r="B172" s="3" t="s">
        <v>9</v>
      </c>
      <c r="C172" s="3"/>
      <c r="D172" s="5">
        <f>D174+D175</f>
        <v>33943450</v>
      </c>
      <c r="E172" s="5">
        <f t="shared" ref="E172:F172" si="41">E174+E175</f>
        <v>35730005.609999999</v>
      </c>
      <c r="F172" s="5">
        <f t="shared" si="41"/>
        <v>35730005.609999999</v>
      </c>
      <c r="G172" s="5">
        <f t="shared" ref="G172" si="42">F172-E172</f>
        <v>0</v>
      </c>
      <c r="H172" s="5">
        <f>G172/E172</f>
        <v>0</v>
      </c>
      <c r="I172" s="34"/>
      <c r="J172" s="34"/>
    </row>
    <row r="173" spans="1:10" ht="47.25" x14ac:dyDescent="0.25">
      <c r="A173" s="46"/>
      <c r="B173" s="3" t="s">
        <v>10</v>
      </c>
      <c r="C173" s="3"/>
      <c r="D173" s="5"/>
      <c r="E173" s="5"/>
      <c r="F173" s="5"/>
      <c r="G173" s="5"/>
      <c r="H173" s="5"/>
      <c r="I173" s="35"/>
      <c r="J173" s="35"/>
    </row>
    <row r="174" spans="1:10" ht="47.25" x14ac:dyDescent="0.25">
      <c r="A174" s="46"/>
      <c r="B174" s="3" t="s">
        <v>11</v>
      </c>
      <c r="C174" s="3"/>
      <c r="D174" s="5">
        <f>D19+D59+D94+D109+D144+D159</f>
        <v>15902100</v>
      </c>
      <c r="E174" s="5">
        <f t="shared" ref="E174:F174" si="43">E19+E59+E94+E109+E144+E159</f>
        <v>15902100</v>
      </c>
      <c r="F174" s="5">
        <f t="shared" si="43"/>
        <v>15902100</v>
      </c>
      <c r="G174" s="5">
        <f t="shared" ref="G174:G175" si="44">F174-E174</f>
        <v>0</v>
      </c>
      <c r="H174" s="5">
        <f>G174/E174</f>
        <v>0</v>
      </c>
      <c r="I174" s="35"/>
      <c r="J174" s="35"/>
    </row>
    <row r="175" spans="1:10" ht="31.5" x14ac:dyDescent="0.25">
      <c r="A175" s="46"/>
      <c r="B175" s="3" t="s">
        <v>12</v>
      </c>
      <c r="C175" s="3"/>
      <c r="D175" s="5">
        <f>D20+D60+D95+D110+D145+D160</f>
        <v>18041350</v>
      </c>
      <c r="E175" s="5">
        <f t="shared" ref="E175:F175" si="45">E20+E60+E95+E110+E145+E160</f>
        <v>19827905.609999999</v>
      </c>
      <c r="F175" s="5">
        <f t="shared" si="45"/>
        <v>19827905.609999999</v>
      </c>
      <c r="G175" s="5">
        <f t="shared" si="44"/>
        <v>0</v>
      </c>
      <c r="H175" s="5">
        <f>G175/E175</f>
        <v>0</v>
      </c>
      <c r="I175" s="35"/>
      <c r="J175" s="35"/>
    </row>
    <row r="176" spans="1:10" ht="31.5" x14ac:dyDescent="0.25">
      <c r="A176" s="46"/>
      <c r="B176" s="3" t="s">
        <v>13</v>
      </c>
      <c r="C176" s="3"/>
      <c r="D176" s="5"/>
      <c r="E176" s="5"/>
      <c r="F176" s="5"/>
      <c r="G176" s="5"/>
      <c r="H176" s="5"/>
      <c r="I176" s="36"/>
      <c r="J176" s="36"/>
    </row>
    <row r="177" spans="1:10" x14ac:dyDescent="0.25">
      <c r="A177" s="46" t="s">
        <v>79</v>
      </c>
      <c r="B177" s="3" t="s">
        <v>9</v>
      </c>
      <c r="C177" s="3"/>
      <c r="D177" s="5">
        <f>D27+D32+D57+D92+D107+D112+D157</f>
        <v>32887450</v>
      </c>
      <c r="E177" s="5">
        <f>E27+E32+E57+E92+E107+E112+E157</f>
        <v>34674005.609999999</v>
      </c>
      <c r="F177" s="5">
        <f>F27+F32+F57+F92+F107+F112+F157</f>
        <v>34674005.609999999</v>
      </c>
      <c r="G177" s="5">
        <f t="shared" ref="G177" si="46">F177-E177</f>
        <v>0</v>
      </c>
      <c r="H177" s="5">
        <f>G177/E177</f>
        <v>0</v>
      </c>
      <c r="I177" s="34"/>
      <c r="J177" s="34"/>
    </row>
    <row r="178" spans="1:10" ht="47.25" x14ac:dyDescent="0.25">
      <c r="A178" s="46"/>
      <c r="B178" s="3" t="s">
        <v>10</v>
      </c>
      <c r="C178" s="3"/>
      <c r="D178" s="5"/>
      <c r="E178" s="5"/>
      <c r="F178" s="5"/>
      <c r="G178" s="5"/>
      <c r="H178" s="5"/>
      <c r="I178" s="35"/>
      <c r="J178" s="35"/>
    </row>
    <row r="179" spans="1:10" ht="47.25" x14ac:dyDescent="0.25">
      <c r="A179" s="46"/>
      <c r="B179" s="3" t="s">
        <v>11</v>
      </c>
      <c r="C179" s="26"/>
      <c r="D179" s="5">
        <f>D29+D34++D59+D94+D109+D159</f>
        <v>15902100</v>
      </c>
      <c r="E179" s="5">
        <f>E29+E34+E59+E94+E109+E114+E159</f>
        <v>15902100</v>
      </c>
      <c r="F179" s="5">
        <f>F29+F34+F59+F94+F109+F114+F159</f>
        <v>15902100</v>
      </c>
      <c r="G179" s="5">
        <f t="shared" ref="G179:G180" si="47">F179-E179</f>
        <v>0</v>
      </c>
      <c r="H179" s="5">
        <f>G179/E179</f>
        <v>0</v>
      </c>
      <c r="I179" s="35"/>
      <c r="J179" s="35"/>
    </row>
    <row r="180" spans="1:10" ht="31.5" x14ac:dyDescent="0.25">
      <c r="A180" s="46"/>
      <c r="B180" s="3" t="s">
        <v>12</v>
      </c>
      <c r="C180" s="3"/>
      <c r="D180" s="5">
        <f>D30+D35++D60+D95+D110+D160</f>
        <v>16985350</v>
      </c>
      <c r="E180" s="5">
        <f>E30+E35+E60+E95+E110+E115+E160</f>
        <v>18771905.609999999</v>
      </c>
      <c r="F180" s="5">
        <f>F30+F35+F60+F95+F110+F115+F160</f>
        <v>18771905.609999999</v>
      </c>
      <c r="G180" s="5">
        <f t="shared" si="47"/>
        <v>0</v>
      </c>
      <c r="H180" s="5">
        <f>G180/E180</f>
        <v>0</v>
      </c>
      <c r="I180" s="35"/>
      <c r="J180" s="35"/>
    </row>
    <row r="181" spans="1:10" ht="31.5" x14ac:dyDescent="0.25">
      <c r="A181" s="46"/>
      <c r="B181" s="3" t="s">
        <v>13</v>
      </c>
      <c r="C181" s="3"/>
      <c r="D181" s="5"/>
      <c r="E181" s="5"/>
      <c r="F181" s="5"/>
      <c r="G181" s="5"/>
      <c r="H181" s="5"/>
      <c r="I181" s="36"/>
      <c r="J181" s="36"/>
    </row>
    <row r="182" spans="1:10" x14ac:dyDescent="0.25">
      <c r="A182" s="46" t="s">
        <v>80</v>
      </c>
      <c r="B182" s="17" t="s">
        <v>9</v>
      </c>
      <c r="C182" s="17"/>
      <c r="D182" s="5">
        <f>D52+D142</f>
        <v>966000</v>
      </c>
      <c r="E182" s="5">
        <f>E52+E142</f>
        <v>956000</v>
      </c>
      <c r="F182" s="5">
        <f>F52+F142</f>
        <v>956000</v>
      </c>
      <c r="G182" s="5">
        <f t="shared" ref="G182" si="48">F182-E182</f>
        <v>0</v>
      </c>
      <c r="H182" s="5">
        <f>G182/E182</f>
        <v>0</v>
      </c>
      <c r="I182" s="34"/>
      <c r="J182" s="48"/>
    </row>
    <row r="183" spans="1:10" ht="47.25" x14ac:dyDescent="0.25">
      <c r="A183" s="46"/>
      <c r="B183" s="17" t="s">
        <v>10</v>
      </c>
      <c r="C183" s="10"/>
      <c r="D183" s="5"/>
      <c r="E183" s="5"/>
      <c r="F183" s="5"/>
      <c r="G183" s="10"/>
      <c r="H183" s="10"/>
      <c r="I183" s="35"/>
      <c r="J183" s="35"/>
    </row>
    <row r="184" spans="1:10" ht="47.25" x14ac:dyDescent="0.25">
      <c r="A184" s="46"/>
      <c r="B184" s="17" t="s">
        <v>11</v>
      </c>
      <c r="C184" s="10"/>
      <c r="D184" s="5"/>
      <c r="E184" s="5"/>
      <c r="F184" s="5"/>
      <c r="G184" s="10"/>
      <c r="H184" s="10"/>
      <c r="I184" s="35"/>
      <c r="J184" s="35"/>
    </row>
    <row r="185" spans="1:10" ht="31.5" x14ac:dyDescent="0.25">
      <c r="A185" s="46"/>
      <c r="B185" s="17" t="s">
        <v>12</v>
      </c>
      <c r="C185" s="10"/>
      <c r="D185" s="5">
        <f>D55+D145</f>
        <v>966000</v>
      </c>
      <c r="E185" s="5">
        <f>E55+E145</f>
        <v>956000</v>
      </c>
      <c r="F185" s="5">
        <f>F55+F145</f>
        <v>956000</v>
      </c>
      <c r="G185" s="5">
        <f t="shared" ref="G185" si="49">F185-E185</f>
        <v>0</v>
      </c>
      <c r="H185" s="5">
        <f>G185/E185</f>
        <v>0</v>
      </c>
      <c r="I185" s="35"/>
      <c r="J185" s="35"/>
    </row>
    <row r="186" spans="1:10" ht="31.5" x14ac:dyDescent="0.25">
      <c r="A186" s="46"/>
      <c r="B186" s="17" t="s">
        <v>13</v>
      </c>
      <c r="C186" s="10"/>
      <c r="D186" s="5"/>
      <c r="E186" s="5"/>
      <c r="F186" s="10"/>
      <c r="G186" s="10"/>
      <c r="H186" s="10"/>
      <c r="I186" s="36"/>
      <c r="J186" s="35"/>
    </row>
    <row r="189" spans="1:10" x14ac:dyDescent="0.25">
      <c r="A189" s="6"/>
      <c r="B189" s="6"/>
      <c r="C189" s="6"/>
      <c r="D189" s="6"/>
      <c r="E189" s="6"/>
      <c r="F189" s="6"/>
      <c r="G189" s="6"/>
      <c r="H189" s="6"/>
      <c r="I189" s="6"/>
    </row>
    <row r="216" spans="1:2" x14ac:dyDescent="0.25">
      <c r="A216" s="8"/>
      <c r="B216" s="9"/>
    </row>
    <row r="217" spans="1:2" x14ac:dyDescent="0.25">
      <c r="A217" s="8"/>
      <c r="B217" s="9"/>
    </row>
    <row r="218" spans="1:2" x14ac:dyDescent="0.25">
      <c r="A218" s="8"/>
      <c r="B218" s="9"/>
    </row>
    <row r="219" spans="1:2" x14ac:dyDescent="0.25">
      <c r="A219" s="8"/>
      <c r="B219" s="9"/>
    </row>
    <row r="220" spans="1:2" x14ac:dyDescent="0.25">
      <c r="A220" s="8"/>
      <c r="B220" s="9"/>
    </row>
    <row r="221" spans="1:2" x14ac:dyDescent="0.25">
      <c r="A221" s="8"/>
      <c r="B221" s="9"/>
    </row>
    <row r="222" spans="1:2" x14ac:dyDescent="0.25">
      <c r="A222" s="8"/>
      <c r="B222" s="9"/>
    </row>
    <row r="223" spans="1:2" x14ac:dyDescent="0.25">
      <c r="A223" s="8"/>
      <c r="B223" s="9"/>
    </row>
    <row r="224" spans="1:2" x14ac:dyDescent="0.25">
      <c r="A224" s="8"/>
      <c r="B224" s="9"/>
    </row>
    <row r="225" spans="1:2" x14ac:dyDescent="0.25">
      <c r="A225" s="8"/>
      <c r="B225" s="9"/>
    </row>
    <row r="226" spans="1:2" x14ac:dyDescent="0.25">
      <c r="A226" s="8"/>
      <c r="B226" s="9"/>
    </row>
    <row r="227" spans="1:2" x14ac:dyDescent="0.25">
      <c r="A227" s="8"/>
      <c r="B227" s="9"/>
    </row>
    <row r="228" spans="1:2" x14ac:dyDescent="0.25">
      <c r="A228" s="8"/>
      <c r="B228" s="9"/>
    </row>
    <row r="229" spans="1:2" x14ac:dyDescent="0.25">
      <c r="A229" s="8"/>
      <c r="B229" s="9"/>
    </row>
    <row r="230" spans="1:2" x14ac:dyDescent="0.25">
      <c r="A230" s="8"/>
      <c r="B230" s="9"/>
    </row>
    <row r="231" spans="1:2" x14ac:dyDescent="0.25">
      <c r="A231" s="8"/>
      <c r="B231" s="9"/>
    </row>
    <row r="232" spans="1:2" x14ac:dyDescent="0.25">
      <c r="A232" s="8"/>
      <c r="B232" s="9"/>
    </row>
    <row r="233" spans="1:2" x14ac:dyDescent="0.25">
      <c r="A233" s="8"/>
      <c r="B233" s="9"/>
    </row>
    <row r="234" spans="1:2" x14ac:dyDescent="0.25">
      <c r="A234" s="8"/>
      <c r="B234" s="9"/>
    </row>
    <row r="235" spans="1:2" x14ac:dyDescent="0.25">
      <c r="A235" s="8"/>
      <c r="B235" s="9"/>
    </row>
    <row r="236" spans="1:2" x14ac:dyDescent="0.25">
      <c r="A236" s="8"/>
      <c r="B236" s="9"/>
    </row>
  </sheetData>
  <mergeCells count="153">
    <mergeCell ref="I102:I106"/>
    <mergeCell ref="J102:J106"/>
    <mergeCell ref="I107:I111"/>
    <mergeCell ref="J107:J111"/>
    <mergeCell ref="I117:I121"/>
    <mergeCell ref="J117:J121"/>
    <mergeCell ref="I112:I116"/>
    <mergeCell ref="J92:J96"/>
    <mergeCell ref="I97:I101"/>
    <mergeCell ref="J97:J101"/>
    <mergeCell ref="I47:I51"/>
    <mergeCell ref="J47:J51"/>
    <mergeCell ref="I57:I61"/>
    <mergeCell ref="J57:J61"/>
    <mergeCell ref="I77:I81"/>
    <mergeCell ref="J77:J81"/>
    <mergeCell ref="I62:I66"/>
    <mergeCell ref="J62:J66"/>
    <mergeCell ref="I67:I71"/>
    <mergeCell ref="J67:J71"/>
    <mergeCell ref="I72:I76"/>
    <mergeCell ref="J72:J76"/>
    <mergeCell ref="J52:J56"/>
    <mergeCell ref="I52:I56"/>
    <mergeCell ref="I82:I86"/>
    <mergeCell ref="J82:J86"/>
    <mergeCell ref="I87:I91"/>
    <mergeCell ref="J87:J91"/>
    <mergeCell ref="C92:C96"/>
    <mergeCell ref="C97:C101"/>
    <mergeCell ref="C82:C86"/>
    <mergeCell ref="C87:C91"/>
    <mergeCell ref="I92:I96"/>
    <mergeCell ref="C52:C56"/>
    <mergeCell ref="C37:C41"/>
    <mergeCell ref="C42:C46"/>
    <mergeCell ref="C102:C106"/>
    <mergeCell ref="C112:C116"/>
    <mergeCell ref="A97:A101"/>
    <mergeCell ref="A102:A106"/>
    <mergeCell ref="A107:A111"/>
    <mergeCell ref="C107:C111"/>
    <mergeCell ref="C47:C51"/>
    <mergeCell ref="C57:C61"/>
    <mergeCell ref="C62:C66"/>
    <mergeCell ref="C67:C71"/>
    <mergeCell ref="C72:C76"/>
    <mergeCell ref="C77:C81"/>
    <mergeCell ref="A92:A96"/>
    <mergeCell ref="I27:I31"/>
    <mergeCell ref="J27:J31"/>
    <mergeCell ref="I32:I36"/>
    <mergeCell ref="J32:J36"/>
    <mergeCell ref="C32:C36"/>
    <mergeCell ref="I37:I41"/>
    <mergeCell ref="I42:I46"/>
    <mergeCell ref="J42:J46"/>
    <mergeCell ref="C27:C31"/>
    <mergeCell ref="J37:J41"/>
    <mergeCell ref="J7:J11"/>
    <mergeCell ref="I7:I11"/>
    <mergeCell ref="I12:I16"/>
    <mergeCell ref="J12:J16"/>
    <mergeCell ref="I17:I21"/>
    <mergeCell ref="J17:J21"/>
    <mergeCell ref="I22:I26"/>
    <mergeCell ref="J22:J26"/>
    <mergeCell ref="A1:J1"/>
    <mergeCell ref="A3:J3"/>
    <mergeCell ref="A12:A16"/>
    <mergeCell ref="A17:A21"/>
    <mergeCell ref="C4:C6"/>
    <mergeCell ref="D4:H4"/>
    <mergeCell ref="I4:I6"/>
    <mergeCell ref="J4:J6"/>
    <mergeCell ref="D5:D6"/>
    <mergeCell ref="E5:E6"/>
    <mergeCell ref="F5:F6"/>
    <mergeCell ref="G5:H5"/>
    <mergeCell ref="A7:A11"/>
    <mergeCell ref="A22:A26"/>
    <mergeCell ref="C7:C11"/>
    <mergeCell ref="C12:C16"/>
    <mergeCell ref="A152:A156"/>
    <mergeCell ref="C152:C156"/>
    <mergeCell ref="A172:A176"/>
    <mergeCell ref="A177:A181"/>
    <mergeCell ref="A47:A51"/>
    <mergeCell ref="A57:A61"/>
    <mergeCell ref="A62:A66"/>
    <mergeCell ref="A67:A71"/>
    <mergeCell ref="A4:A6"/>
    <mergeCell ref="B4:B6"/>
    <mergeCell ref="A52:A56"/>
    <mergeCell ref="A112:A116"/>
    <mergeCell ref="A162:A166"/>
    <mergeCell ref="A167:A171"/>
    <mergeCell ref="A72:A76"/>
    <mergeCell ref="A27:A31"/>
    <mergeCell ref="A32:A36"/>
    <mergeCell ref="A37:A41"/>
    <mergeCell ref="A42:A46"/>
    <mergeCell ref="A77:A81"/>
    <mergeCell ref="A82:A86"/>
    <mergeCell ref="A87:A91"/>
    <mergeCell ref="C17:C21"/>
    <mergeCell ref="C22:C26"/>
    <mergeCell ref="C162:C166"/>
    <mergeCell ref="C167:C171"/>
    <mergeCell ref="A182:A186"/>
    <mergeCell ref="J112:J116"/>
    <mergeCell ref="J147:J151"/>
    <mergeCell ref="J157:J161"/>
    <mergeCell ref="J182:J186"/>
    <mergeCell ref="I182:I186"/>
    <mergeCell ref="A147:A151"/>
    <mergeCell ref="C147:C151"/>
    <mergeCell ref="A157:A161"/>
    <mergeCell ref="C157:C161"/>
    <mergeCell ref="A132:A136"/>
    <mergeCell ref="A137:A141"/>
    <mergeCell ref="C132:C136"/>
    <mergeCell ref="C137:C141"/>
    <mergeCell ref="C142:C146"/>
    <mergeCell ref="C117:C121"/>
    <mergeCell ref="C122:C126"/>
    <mergeCell ref="C127:C131"/>
    <mergeCell ref="A117:A121"/>
    <mergeCell ref="A122:A126"/>
    <mergeCell ref="A127:A131"/>
    <mergeCell ref="A142:A146"/>
    <mergeCell ref="I122:I126"/>
    <mergeCell ref="J122:J126"/>
    <mergeCell ref="I127:I131"/>
    <mergeCell ref="J127:J131"/>
    <mergeCell ref="I132:I136"/>
    <mergeCell ref="J132:J136"/>
    <mergeCell ref="I177:I181"/>
    <mergeCell ref="J177:J181"/>
    <mergeCell ref="I137:I141"/>
    <mergeCell ref="J137:J141"/>
    <mergeCell ref="I142:I146"/>
    <mergeCell ref="J142:J146"/>
    <mergeCell ref="I172:I176"/>
    <mergeCell ref="J172:J176"/>
    <mergeCell ref="J162:J166"/>
    <mergeCell ref="I167:I171"/>
    <mergeCell ref="I162:I166"/>
    <mergeCell ref="I157:I161"/>
    <mergeCell ref="I147:I151"/>
    <mergeCell ref="J167:J171"/>
    <mergeCell ref="J152:J156"/>
    <mergeCell ref="I152:I156"/>
  </mergeCells>
  <pageMargins left="0.7" right="0.7" top="0.75" bottom="0.75" header="0.3" footer="0.3"/>
  <pageSetup paperSize="9" scale="4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
  <sheetViews>
    <sheetView zoomScale="70" zoomScaleNormal="70" workbookViewId="0">
      <selection activeCell="D5" sqref="D5"/>
    </sheetView>
  </sheetViews>
  <sheetFormatPr defaultRowHeight="15.75" x14ac:dyDescent="0.25"/>
  <cols>
    <col min="1" max="1" width="9.140625" style="23"/>
    <col min="2" max="2" width="23.42578125" style="23" customWidth="1"/>
    <col min="3" max="3" width="24.7109375" style="23" customWidth="1"/>
    <col min="4" max="4" width="16.85546875" style="23" customWidth="1"/>
    <col min="5" max="5" width="15.7109375" style="23" customWidth="1"/>
    <col min="6" max="6" width="16.28515625" style="23" customWidth="1"/>
    <col min="7" max="7" width="14.5703125" style="23" customWidth="1"/>
    <col min="8" max="8" width="13.28515625" style="23" customWidth="1"/>
    <col min="9" max="9" width="46" style="23" customWidth="1"/>
    <col min="10" max="16384" width="9.140625" style="23"/>
  </cols>
  <sheetData>
    <row r="1" spans="1:10" s="1" customFormat="1" x14ac:dyDescent="0.25">
      <c r="A1" s="53" t="s">
        <v>94</v>
      </c>
      <c r="B1" s="53"/>
      <c r="C1" s="53"/>
      <c r="D1" s="53"/>
      <c r="E1" s="53"/>
      <c r="F1" s="53"/>
      <c r="G1" s="53"/>
      <c r="H1" s="53"/>
      <c r="I1" s="53"/>
      <c r="J1" s="53"/>
    </row>
    <row r="2" spans="1:10" s="1" customFormat="1" x14ac:dyDescent="0.25">
      <c r="A2" s="50" t="s">
        <v>23</v>
      </c>
      <c r="B2" s="50" t="s">
        <v>15</v>
      </c>
      <c r="C2" s="50" t="s">
        <v>16</v>
      </c>
      <c r="D2" s="50" t="s">
        <v>17</v>
      </c>
      <c r="E2" s="50" t="s">
        <v>18</v>
      </c>
      <c r="F2" s="50"/>
      <c r="G2" s="50"/>
      <c r="H2" s="50"/>
      <c r="I2" s="50" t="s">
        <v>95</v>
      </c>
    </row>
    <row r="3" spans="1:10" s="1" customFormat="1" x14ac:dyDescent="0.25">
      <c r="A3" s="57"/>
      <c r="B3" s="50"/>
      <c r="C3" s="50"/>
      <c r="D3" s="50"/>
      <c r="E3" s="58" t="s">
        <v>97</v>
      </c>
      <c r="F3" s="58" t="s">
        <v>98</v>
      </c>
      <c r="G3" s="50" t="s">
        <v>6</v>
      </c>
      <c r="H3" s="50"/>
      <c r="I3" s="50"/>
    </row>
    <row r="4" spans="1:10" s="1" customFormat="1" ht="30" customHeight="1" x14ac:dyDescent="0.25">
      <c r="A4" s="57"/>
      <c r="B4" s="50"/>
      <c r="C4" s="50"/>
      <c r="D4" s="50"/>
      <c r="E4" s="59"/>
      <c r="F4" s="59"/>
      <c r="G4" s="20" t="s">
        <v>19</v>
      </c>
      <c r="H4" s="20" t="s">
        <v>8</v>
      </c>
      <c r="I4" s="50"/>
    </row>
    <row r="5" spans="1:10" s="1" customFormat="1" ht="157.5" x14ac:dyDescent="0.25">
      <c r="A5" s="20">
        <v>1</v>
      </c>
      <c r="B5" s="16" t="s">
        <v>33</v>
      </c>
      <c r="C5" s="19" t="s">
        <v>62</v>
      </c>
      <c r="D5" s="19" t="s">
        <v>35</v>
      </c>
      <c r="E5" s="29">
        <v>2026.56</v>
      </c>
      <c r="F5" s="29">
        <v>2363.61</v>
      </c>
      <c r="G5" s="29">
        <f>F5-E5</f>
        <v>337.05000000000018</v>
      </c>
      <c r="H5" s="29">
        <f>G5/E5*100</f>
        <v>16.631631927996221</v>
      </c>
      <c r="I5" s="31" t="s">
        <v>139</v>
      </c>
    </row>
    <row r="6" spans="1:10" ht="94.5" x14ac:dyDescent="0.25">
      <c r="A6" s="32">
        <v>2</v>
      </c>
      <c r="B6" s="16" t="s">
        <v>34</v>
      </c>
      <c r="C6" s="31" t="s">
        <v>62</v>
      </c>
      <c r="D6" s="31" t="s">
        <v>35</v>
      </c>
      <c r="E6" s="29">
        <v>254174.09</v>
      </c>
      <c r="F6" s="29">
        <v>258683.4</v>
      </c>
      <c r="G6" s="29">
        <f>F6-E6</f>
        <v>4509.3099999999977</v>
      </c>
      <c r="H6" s="29">
        <f>G6/E6*100</f>
        <v>1.774102938659089</v>
      </c>
      <c r="I6" s="22"/>
    </row>
  </sheetData>
  <mergeCells count="10">
    <mergeCell ref="A2:A4"/>
    <mergeCell ref="G3:H3"/>
    <mergeCell ref="A1:J1"/>
    <mergeCell ref="B2:B4"/>
    <mergeCell ref="C2:C4"/>
    <mergeCell ref="D2:D4"/>
    <mergeCell ref="E2:H2"/>
    <mergeCell ref="I2:I4"/>
    <mergeCell ref="E3:E4"/>
    <mergeCell ref="F3:F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6"/>
  <sheetViews>
    <sheetView topLeftCell="A29" zoomScale="70" zoomScaleNormal="70" workbookViewId="0">
      <selection activeCell="G6" sqref="G6"/>
    </sheetView>
  </sheetViews>
  <sheetFormatPr defaultRowHeight="15.75" x14ac:dyDescent="0.25"/>
  <cols>
    <col min="1" max="1" width="30.28515625" style="23" customWidth="1"/>
    <col min="2" max="2" width="18.85546875" style="23" customWidth="1"/>
    <col min="3" max="3" width="19.5703125" style="23" customWidth="1"/>
    <col min="4" max="4" width="16.28515625" style="33" customWidth="1"/>
    <col min="5" max="5" width="12.140625" style="23" customWidth="1"/>
    <col min="6" max="6" width="9.28515625" style="23" bestFit="1" customWidth="1"/>
    <col min="7" max="7" width="10.85546875" style="23" bestFit="1" customWidth="1"/>
    <col min="8" max="8" width="46" style="23" customWidth="1"/>
    <col min="9" max="16384" width="9.140625" style="23"/>
  </cols>
  <sheetData>
    <row r="1" spans="1:8" s="1" customFormat="1" x14ac:dyDescent="0.25">
      <c r="A1" s="60" t="s">
        <v>96</v>
      </c>
      <c r="B1" s="60"/>
      <c r="C1" s="60"/>
      <c r="D1" s="60"/>
      <c r="E1" s="60"/>
      <c r="F1" s="60"/>
      <c r="G1" s="60"/>
      <c r="H1" s="60"/>
    </row>
    <row r="2" spans="1:8" s="1" customFormat="1" x14ac:dyDescent="0.25">
      <c r="A2" s="50" t="s">
        <v>20</v>
      </c>
      <c r="B2" s="50" t="s">
        <v>2</v>
      </c>
      <c r="C2" s="50" t="s">
        <v>17</v>
      </c>
      <c r="D2" s="50" t="s">
        <v>18</v>
      </c>
      <c r="E2" s="50"/>
      <c r="F2" s="50"/>
      <c r="G2" s="50"/>
      <c r="H2" s="58" t="s">
        <v>95</v>
      </c>
    </row>
    <row r="3" spans="1:8" s="1" customFormat="1" ht="23.25" customHeight="1" x14ac:dyDescent="0.25">
      <c r="A3" s="50"/>
      <c r="B3" s="50"/>
      <c r="C3" s="50"/>
      <c r="D3" s="61" t="s">
        <v>97</v>
      </c>
      <c r="E3" s="50" t="s">
        <v>98</v>
      </c>
      <c r="F3" s="50" t="s">
        <v>6</v>
      </c>
      <c r="G3" s="50"/>
      <c r="H3" s="62"/>
    </row>
    <row r="4" spans="1:8" s="1" customFormat="1" ht="30.75" customHeight="1" x14ac:dyDescent="0.25">
      <c r="A4" s="50"/>
      <c r="B4" s="50"/>
      <c r="C4" s="50"/>
      <c r="D4" s="61"/>
      <c r="E4" s="50"/>
      <c r="F4" s="20" t="s">
        <v>19</v>
      </c>
      <c r="G4" s="20" t="s">
        <v>8</v>
      </c>
      <c r="H4" s="63"/>
    </row>
    <row r="5" spans="1:8" s="1" customFormat="1" ht="33" customHeight="1" x14ac:dyDescent="0.25">
      <c r="A5" s="46" t="s">
        <v>21</v>
      </c>
      <c r="B5" s="46"/>
      <c r="C5" s="46"/>
      <c r="D5" s="46"/>
      <c r="E5" s="46"/>
      <c r="F5" s="46"/>
      <c r="G5" s="46"/>
      <c r="H5" s="46"/>
    </row>
    <row r="6" spans="1:8" s="1" customFormat="1" ht="94.5" x14ac:dyDescent="0.25">
      <c r="A6" s="19" t="s">
        <v>54</v>
      </c>
      <c r="B6" s="19" t="s">
        <v>90</v>
      </c>
      <c r="C6" s="19" t="s">
        <v>35</v>
      </c>
      <c r="D6" s="11">
        <v>67.599999999999994</v>
      </c>
      <c r="E6" s="11">
        <v>77.3</v>
      </c>
      <c r="F6" s="15">
        <f>E6-D6</f>
        <v>9.7000000000000028</v>
      </c>
      <c r="G6" s="12">
        <f>F6/D6*100</f>
        <v>14.349112426035509</v>
      </c>
      <c r="H6" s="19" t="s">
        <v>135</v>
      </c>
    </row>
    <row r="7" spans="1:8" s="1" customFormat="1" x14ac:dyDescent="0.25">
      <c r="A7" s="46" t="s">
        <v>22</v>
      </c>
      <c r="B7" s="46"/>
      <c r="C7" s="46"/>
      <c r="D7" s="46"/>
      <c r="E7" s="46"/>
      <c r="F7" s="46"/>
      <c r="G7" s="46"/>
      <c r="H7" s="46"/>
    </row>
    <row r="8" spans="1:8" s="1" customFormat="1" ht="189.75" customHeight="1" x14ac:dyDescent="0.25">
      <c r="A8" s="21" t="s">
        <v>36</v>
      </c>
      <c r="B8" s="19" t="s">
        <v>90</v>
      </c>
      <c r="C8" s="19" t="s">
        <v>35</v>
      </c>
      <c r="D8" s="11">
        <v>493</v>
      </c>
      <c r="E8" s="11">
        <v>517</v>
      </c>
      <c r="F8" s="15">
        <f>E8-D8</f>
        <v>24</v>
      </c>
      <c r="G8" s="12">
        <f>F8/D8*100</f>
        <v>4.8681541582150096</v>
      </c>
      <c r="H8" s="19"/>
    </row>
    <row r="9" spans="1:8" s="1" customFormat="1" ht="96.75" customHeight="1" x14ac:dyDescent="0.25">
      <c r="A9" s="13" t="s">
        <v>37</v>
      </c>
      <c r="B9" s="19" t="s">
        <v>90</v>
      </c>
      <c r="C9" s="19" t="s">
        <v>35</v>
      </c>
      <c r="D9" s="14">
        <v>37.39</v>
      </c>
      <c r="E9" s="14">
        <v>39.090000000000003</v>
      </c>
      <c r="F9" s="15">
        <f>E9-D9</f>
        <v>1.7000000000000028</v>
      </c>
      <c r="G9" s="12">
        <f>F9/D9*100</f>
        <v>4.5466702326825432</v>
      </c>
      <c r="H9" s="19"/>
    </row>
    <row r="10" spans="1:8" s="1" customFormat="1" ht="99.75" customHeight="1" x14ac:dyDescent="0.25">
      <c r="A10" s="13" t="s">
        <v>38</v>
      </c>
      <c r="B10" s="19" t="s">
        <v>90</v>
      </c>
      <c r="C10" s="19"/>
      <c r="D10" s="15">
        <v>1</v>
      </c>
      <c r="E10" s="15">
        <v>1</v>
      </c>
      <c r="F10" s="15">
        <f>E10-D10</f>
        <v>0</v>
      </c>
      <c r="G10" s="12">
        <f>F10/D10*100</f>
        <v>0</v>
      </c>
      <c r="H10" s="19" t="s">
        <v>58</v>
      </c>
    </row>
    <row r="11" spans="1:8" s="1" customFormat="1" ht="145.5" customHeight="1" x14ac:dyDescent="0.25">
      <c r="A11" s="13" t="s">
        <v>81</v>
      </c>
      <c r="B11" s="19" t="s">
        <v>90</v>
      </c>
      <c r="C11" s="19"/>
      <c r="D11" s="15">
        <v>70</v>
      </c>
      <c r="E11" s="15">
        <v>264</v>
      </c>
      <c r="F11" s="15">
        <f>E11-D11</f>
        <v>194</v>
      </c>
      <c r="G11" s="12">
        <f>F11/D11*100</f>
        <v>277.14285714285711</v>
      </c>
      <c r="H11" s="19" t="s">
        <v>130</v>
      </c>
    </row>
    <row r="12" spans="1:8" s="1" customFormat="1" ht="178.5" customHeight="1" x14ac:dyDescent="0.25">
      <c r="A12" s="13" t="s">
        <v>39</v>
      </c>
      <c r="B12" s="19" t="s">
        <v>90</v>
      </c>
      <c r="C12" s="19"/>
      <c r="D12" s="15">
        <v>100</v>
      </c>
      <c r="E12" s="15">
        <v>100</v>
      </c>
      <c r="F12" s="15">
        <f>E12-D12</f>
        <v>0</v>
      </c>
      <c r="G12" s="12">
        <f>F12/D12*100</f>
        <v>0</v>
      </c>
      <c r="H12" s="19"/>
    </row>
    <row r="13" spans="1:8" s="1" customFormat="1" ht="94.5" x14ac:dyDescent="0.25">
      <c r="A13" s="13" t="s">
        <v>40</v>
      </c>
      <c r="B13" s="19" t="s">
        <v>90</v>
      </c>
      <c r="C13" s="19"/>
      <c r="D13" s="15" t="s">
        <v>41</v>
      </c>
      <c r="E13" s="15" t="s">
        <v>41</v>
      </c>
      <c r="F13" s="15"/>
      <c r="G13" s="7"/>
      <c r="H13" s="19"/>
    </row>
    <row r="14" spans="1:8" s="1" customFormat="1" ht="126" x14ac:dyDescent="0.25">
      <c r="A14" s="13" t="s">
        <v>42</v>
      </c>
      <c r="B14" s="19" t="s">
        <v>91</v>
      </c>
      <c r="C14" s="19"/>
      <c r="D14" s="15">
        <v>100</v>
      </c>
      <c r="E14" s="15">
        <v>100</v>
      </c>
      <c r="F14" s="15">
        <f>E14-D14</f>
        <v>0</v>
      </c>
      <c r="G14" s="12">
        <f t="shared" ref="G14" si="0">F14/D14*100</f>
        <v>0</v>
      </c>
      <c r="H14" s="24"/>
    </row>
    <row r="15" spans="1:8" s="1" customFormat="1" ht="94.5" x14ac:dyDescent="0.25">
      <c r="A15" s="13" t="s">
        <v>43</v>
      </c>
      <c r="B15" s="19" t="s">
        <v>90</v>
      </c>
      <c r="C15" s="19"/>
      <c r="D15" s="15">
        <v>1</v>
      </c>
      <c r="E15" s="15">
        <v>1</v>
      </c>
      <c r="F15" s="15">
        <f>E15-D15</f>
        <v>0</v>
      </c>
      <c r="G15" s="12">
        <f>F15/D15*100</f>
        <v>0</v>
      </c>
      <c r="H15" s="19"/>
    </row>
    <row r="16" spans="1:8" s="1" customFormat="1" ht="30.75" customHeight="1" x14ac:dyDescent="0.25">
      <c r="A16" s="46" t="s">
        <v>59</v>
      </c>
      <c r="B16" s="46"/>
      <c r="C16" s="46"/>
      <c r="D16" s="46"/>
      <c r="E16" s="46"/>
      <c r="F16" s="46"/>
      <c r="G16" s="46"/>
      <c r="H16" s="46"/>
    </row>
    <row r="17" spans="1:8" s="1" customFormat="1" ht="94.5" x14ac:dyDescent="0.25">
      <c r="A17" s="13" t="s">
        <v>82</v>
      </c>
      <c r="B17" s="19" t="s">
        <v>90</v>
      </c>
      <c r="C17" s="19"/>
      <c r="D17" s="18">
        <v>67.599999999999994</v>
      </c>
      <c r="E17" s="18">
        <v>77.3</v>
      </c>
      <c r="F17" s="15">
        <f>E17-D17</f>
        <v>9.7000000000000028</v>
      </c>
      <c r="G17" s="12">
        <f>F17/D17*100</f>
        <v>14.349112426035509</v>
      </c>
      <c r="H17" s="31" t="s">
        <v>135</v>
      </c>
    </row>
    <row r="18" spans="1:8" s="1" customFormat="1" ht="315" x14ac:dyDescent="0.25">
      <c r="A18" s="13" t="s">
        <v>101</v>
      </c>
      <c r="B18" s="31" t="s">
        <v>92</v>
      </c>
      <c r="C18" s="27"/>
      <c r="D18" s="18">
        <v>74</v>
      </c>
      <c r="E18" s="18">
        <v>81</v>
      </c>
      <c r="F18" s="15">
        <f>E18-D18</f>
        <v>7</v>
      </c>
      <c r="G18" s="12">
        <f t="shared" ref="G18:G19" si="1">F18/D18*100</f>
        <v>9.4594594594594597</v>
      </c>
      <c r="H18" s="27" t="s">
        <v>134</v>
      </c>
    </row>
    <row r="19" spans="1:8" s="1" customFormat="1" ht="141.75" x14ac:dyDescent="0.25">
      <c r="A19" s="13" t="s">
        <v>102</v>
      </c>
      <c r="B19" s="31" t="s">
        <v>92</v>
      </c>
      <c r="C19" s="27"/>
      <c r="D19" s="18">
        <v>13</v>
      </c>
      <c r="E19" s="18">
        <v>13</v>
      </c>
      <c r="F19" s="15">
        <f>E19-D19</f>
        <v>0</v>
      </c>
      <c r="G19" s="12">
        <f t="shared" si="1"/>
        <v>0</v>
      </c>
      <c r="H19" s="27"/>
    </row>
    <row r="20" spans="1:8" s="1" customFormat="1" x14ac:dyDescent="0.25">
      <c r="A20" s="46" t="s">
        <v>60</v>
      </c>
      <c r="B20" s="46"/>
      <c r="C20" s="46"/>
      <c r="D20" s="46"/>
      <c r="E20" s="46"/>
      <c r="F20" s="46"/>
      <c r="G20" s="46"/>
      <c r="H20" s="46"/>
    </row>
    <row r="21" spans="1:8" s="1" customFormat="1" ht="126" x14ac:dyDescent="0.25">
      <c r="A21" s="13" t="s">
        <v>83</v>
      </c>
      <c r="B21" s="19" t="s">
        <v>90</v>
      </c>
      <c r="C21" s="19"/>
      <c r="D21" s="15">
        <v>1</v>
      </c>
      <c r="E21" s="15">
        <v>1</v>
      </c>
      <c r="F21" s="15">
        <f>E21-D21</f>
        <v>0</v>
      </c>
      <c r="G21" s="12">
        <f>F21/D21*100</f>
        <v>0</v>
      </c>
      <c r="H21" s="19"/>
    </row>
    <row r="22" spans="1:8" s="1" customFormat="1" x14ac:dyDescent="0.25">
      <c r="A22" s="46" t="s">
        <v>61</v>
      </c>
      <c r="B22" s="46"/>
      <c r="C22" s="46"/>
      <c r="D22" s="46"/>
      <c r="E22" s="46"/>
      <c r="F22" s="46"/>
      <c r="G22" s="46"/>
      <c r="H22" s="46"/>
    </row>
    <row r="23" spans="1:8" s="1" customFormat="1" ht="204.75" x14ac:dyDescent="0.25">
      <c r="A23" s="13" t="s">
        <v>44</v>
      </c>
      <c r="B23" s="19" t="s">
        <v>90</v>
      </c>
      <c r="C23" s="19"/>
      <c r="D23" s="15">
        <v>9093</v>
      </c>
      <c r="E23" s="15">
        <v>8135</v>
      </c>
      <c r="F23" s="15">
        <f>E23-D23</f>
        <v>-958</v>
      </c>
      <c r="G23" s="12">
        <f>F23/D23*100</f>
        <v>-10.535576817332014</v>
      </c>
      <c r="H23" s="19" t="s">
        <v>131</v>
      </c>
    </row>
    <row r="24" spans="1:8" s="1" customFormat="1" ht="207.75" customHeight="1" x14ac:dyDescent="0.25">
      <c r="A24" s="13" t="s">
        <v>45</v>
      </c>
      <c r="B24" s="19" t="s">
        <v>90</v>
      </c>
      <c r="C24" s="19"/>
      <c r="D24" s="15">
        <v>12087</v>
      </c>
      <c r="E24" s="15">
        <v>12652</v>
      </c>
      <c r="F24" s="15">
        <f>E24-D24</f>
        <v>565</v>
      </c>
      <c r="G24" s="12">
        <f>F24/D24*100</f>
        <v>4.6744436171092909</v>
      </c>
      <c r="H24" s="31"/>
    </row>
    <row r="25" spans="1:8" s="1" customFormat="1" ht="99" customHeight="1" x14ac:dyDescent="0.25">
      <c r="A25" s="13" t="s">
        <v>46</v>
      </c>
      <c r="B25" s="19" t="s">
        <v>90</v>
      </c>
      <c r="C25" s="10"/>
      <c r="D25" s="15">
        <v>290</v>
      </c>
      <c r="E25" s="15">
        <f>E27+E28+E29+E30</f>
        <v>1751</v>
      </c>
      <c r="F25" s="15">
        <f>E25-D25</f>
        <v>1461</v>
      </c>
      <c r="G25" s="12">
        <f>F25/D25*100</f>
        <v>503.79310344827582</v>
      </c>
      <c r="H25" s="31" t="s">
        <v>132</v>
      </c>
    </row>
    <row r="26" spans="1:8" s="1" customFormat="1" ht="23.25" customHeight="1" x14ac:dyDescent="0.25">
      <c r="A26" s="13" t="s">
        <v>47</v>
      </c>
      <c r="B26" s="15"/>
      <c r="C26" s="10"/>
      <c r="D26" s="15"/>
      <c r="E26" s="10"/>
      <c r="F26" s="15"/>
      <c r="G26" s="12"/>
      <c r="H26" s="19"/>
    </row>
    <row r="27" spans="1:8" s="1" customFormat="1" ht="183" customHeight="1" x14ac:dyDescent="0.25">
      <c r="A27" s="13" t="s">
        <v>48</v>
      </c>
      <c r="B27" s="19" t="s">
        <v>90</v>
      </c>
      <c r="C27" s="10"/>
      <c r="D27" s="15">
        <v>57</v>
      </c>
      <c r="E27" s="15">
        <v>175</v>
      </c>
      <c r="F27" s="15">
        <f t="shared" ref="F27:F31" si="2">E27-D27</f>
        <v>118</v>
      </c>
      <c r="G27" s="12">
        <f t="shared" ref="G27:G32" si="3">F27/D27*100</f>
        <v>207.01754385964915</v>
      </c>
      <c r="H27" s="28" t="s">
        <v>133</v>
      </c>
    </row>
    <row r="28" spans="1:8" s="1" customFormat="1" ht="152.25" customHeight="1" x14ac:dyDescent="0.25">
      <c r="A28" s="13" t="s">
        <v>49</v>
      </c>
      <c r="B28" s="19" t="s">
        <v>90</v>
      </c>
      <c r="C28" s="10"/>
      <c r="D28" s="15">
        <v>180</v>
      </c>
      <c r="E28" s="15">
        <v>1522</v>
      </c>
      <c r="F28" s="15">
        <f t="shared" si="2"/>
        <v>1342</v>
      </c>
      <c r="G28" s="12">
        <f t="shared" si="3"/>
        <v>745.55555555555554</v>
      </c>
      <c r="H28" s="19" t="s">
        <v>56</v>
      </c>
    </row>
    <row r="29" spans="1:8" s="1" customFormat="1" ht="94.5" x14ac:dyDescent="0.25">
      <c r="A29" s="13" t="s">
        <v>50</v>
      </c>
      <c r="B29" s="19" t="s">
        <v>90</v>
      </c>
      <c r="C29" s="10"/>
      <c r="D29" s="15">
        <v>25</v>
      </c>
      <c r="E29" s="15">
        <v>26</v>
      </c>
      <c r="F29" s="15">
        <f t="shared" si="2"/>
        <v>1</v>
      </c>
      <c r="G29" s="12">
        <f t="shared" si="3"/>
        <v>4</v>
      </c>
      <c r="H29" s="19"/>
    </row>
    <row r="30" spans="1:8" s="1" customFormat="1" ht="78.75" x14ac:dyDescent="0.25">
      <c r="A30" s="13" t="s">
        <v>51</v>
      </c>
      <c r="B30" s="27" t="s">
        <v>92</v>
      </c>
      <c r="C30" s="10"/>
      <c r="D30" s="15">
        <v>28</v>
      </c>
      <c r="E30" s="15">
        <v>28</v>
      </c>
      <c r="F30" s="15">
        <f t="shared" si="2"/>
        <v>0</v>
      </c>
      <c r="G30" s="12">
        <f t="shared" si="3"/>
        <v>0</v>
      </c>
      <c r="H30" s="19"/>
    </row>
    <row r="31" spans="1:8" s="1" customFormat="1" ht="110.25" x14ac:dyDescent="0.25">
      <c r="A31" s="13" t="s">
        <v>52</v>
      </c>
      <c r="B31" s="19" t="s">
        <v>90</v>
      </c>
      <c r="C31" s="10"/>
      <c r="D31" s="15">
        <v>3</v>
      </c>
      <c r="E31" s="15">
        <v>3</v>
      </c>
      <c r="F31" s="15">
        <f t="shared" si="2"/>
        <v>0</v>
      </c>
      <c r="G31" s="12">
        <f t="shared" si="3"/>
        <v>0</v>
      </c>
      <c r="H31" s="19"/>
    </row>
    <row r="32" spans="1:8" s="1" customFormat="1" ht="111" customHeight="1" x14ac:dyDescent="0.25">
      <c r="A32" s="13" t="s">
        <v>53</v>
      </c>
      <c r="B32" s="19" t="s">
        <v>90</v>
      </c>
      <c r="C32" s="10"/>
      <c r="D32" s="15">
        <v>70</v>
      </c>
      <c r="E32" s="15">
        <f>26+63+104</f>
        <v>193</v>
      </c>
      <c r="F32" s="15">
        <f>E32-D32</f>
        <v>123</v>
      </c>
      <c r="G32" s="12">
        <f t="shared" si="3"/>
        <v>175.71428571428572</v>
      </c>
      <c r="H32" s="19" t="s">
        <v>55</v>
      </c>
    </row>
    <row r="33" spans="1:8" ht="96.75" customHeight="1" x14ac:dyDescent="0.25">
      <c r="A33" s="13" t="s">
        <v>84</v>
      </c>
      <c r="B33" s="27" t="s">
        <v>91</v>
      </c>
      <c r="C33" s="22"/>
      <c r="D33" s="15" t="s">
        <v>41</v>
      </c>
      <c r="E33" s="15" t="s">
        <v>41</v>
      </c>
      <c r="F33" s="22"/>
      <c r="G33" s="22"/>
      <c r="H33" s="24"/>
    </row>
    <row r="34" spans="1:8" ht="85.5" customHeight="1" x14ac:dyDescent="0.25">
      <c r="A34" s="13" t="s">
        <v>103</v>
      </c>
      <c r="B34" s="27" t="s">
        <v>91</v>
      </c>
      <c r="C34" s="22"/>
      <c r="D34" s="15">
        <v>5</v>
      </c>
      <c r="E34" s="15">
        <v>5</v>
      </c>
      <c r="F34" s="15">
        <f>E34-D34</f>
        <v>0</v>
      </c>
      <c r="G34" s="12">
        <f t="shared" ref="G34" si="4">F34/D34*100</f>
        <v>0</v>
      </c>
      <c r="H34" s="27"/>
    </row>
    <row r="35" spans="1:8" ht="94.5" x14ac:dyDescent="0.25">
      <c r="A35" s="13" t="s">
        <v>85</v>
      </c>
      <c r="B35" s="19" t="s">
        <v>90</v>
      </c>
      <c r="C35" s="22"/>
      <c r="D35" s="15" t="s">
        <v>41</v>
      </c>
      <c r="E35" s="15" t="s">
        <v>41</v>
      </c>
      <c r="F35" s="22"/>
      <c r="G35" s="22"/>
      <c r="H35" s="19"/>
    </row>
    <row r="36" spans="1:8" ht="94.5" x14ac:dyDescent="0.25">
      <c r="A36" s="13" t="s">
        <v>86</v>
      </c>
      <c r="B36" s="19" t="s">
        <v>90</v>
      </c>
      <c r="C36" s="22"/>
      <c r="D36" s="15" t="s">
        <v>41</v>
      </c>
      <c r="E36" s="15" t="s">
        <v>41</v>
      </c>
      <c r="F36" s="22"/>
      <c r="G36" s="22"/>
      <c r="H36" s="19"/>
    </row>
  </sheetData>
  <mergeCells count="14">
    <mergeCell ref="A1:H1"/>
    <mergeCell ref="A2:A4"/>
    <mergeCell ref="B2:B4"/>
    <mergeCell ref="C2:C4"/>
    <mergeCell ref="D2:G2"/>
    <mergeCell ref="D3:D4"/>
    <mergeCell ref="E3:E4"/>
    <mergeCell ref="F3:G3"/>
    <mergeCell ref="H2:H4"/>
    <mergeCell ref="A7:H7"/>
    <mergeCell ref="A22:H22"/>
    <mergeCell ref="A16:H16"/>
    <mergeCell ref="A20:H20"/>
    <mergeCell ref="A5:H5"/>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Мероприятия</vt:lpstr>
      <vt:lpstr>Целевые показатели</vt:lpstr>
      <vt:lpstr>Иные показатели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2026-09-28T06:31:17Z</dcterms:modified>
</cp:coreProperties>
</file>